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65506" windowWidth="15480" windowHeight="10260" activeTab="0"/>
  </bookViews>
  <sheets>
    <sheet name="최종" sheetId="1" r:id="rId1"/>
  </sheets>
  <definedNames>
    <definedName name="_xlnm.Print_Area" localSheetId="0">'최종'!$A$1:$L$90</definedName>
    <definedName name="_xlnm.Print_Titles" localSheetId="0">'최종'!$4:$5</definedName>
  </definedNames>
  <calcPr fullCalcOnLoad="1"/>
</workbook>
</file>

<file path=xl/sharedStrings.xml><?xml version="1.0" encoding="utf-8"?>
<sst xmlns="http://schemas.openxmlformats.org/spreadsheetml/2006/main" count="540" uniqueCount="256">
  <si>
    <t>예산결산특별위원회</t>
  </si>
  <si>
    <t>◈ 세출예산</t>
  </si>
  <si>
    <t>(단위 : 천원)</t>
  </si>
  <si>
    <t>쪽</t>
  </si>
  <si>
    <t>부서명</t>
  </si>
  <si>
    <t>예   산   과   목</t>
  </si>
  <si>
    <t>사  업  명</t>
  </si>
  <si>
    <t>당초
예산(안)</t>
  </si>
  <si>
    <t>감  액</t>
  </si>
  <si>
    <t>증 액</t>
  </si>
  <si>
    <t>수정예산액</t>
  </si>
  <si>
    <t>비고</t>
  </si>
  <si>
    <t>정책사업</t>
  </si>
  <si>
    <t>단위사업</t>
  </si>
  <si>
    <t>세부사업</t>
  </si>
  <si>
    <t>총계</t>
  </si>
  <si>
    <t>일반회계</t>
  </si>
  <si>
    <t>교육경쟁력강화</t>
  </si>
  <si>
    <t>교육내실화 지원</t>
  </si>
  <si>
    <t>진로 및 진학지도</t>
  </si>
  <si>
    <t>금나래논술및토론대회</t>
  </si>
  <si>
    <t>금천창의인재학교  운영</t>
  </si>
  <si>
    <t>국제환경자원봉사단</t>
  </si>
  <si>
    <t>학력향상 및         학교환경 개선</t>
  </si>
  <si>
    <t>자율형 공립고 지원</t>
  </si>
  <si>
    <t>문교초등학교 옹벽 벽화그리기(주민참여)</t>
  </si>
  <si>
    <t>아동 및 청소년 건전육성</t>
  </si>
  <si>
    <t>아동 및      청소년 복지 증진</t>
  </si>
  <si>
    <t>아동 및 청소년 선도 보호</t>
  </si>
  <si>
    <t>청소년지도위원 선도활동 지원</t>
  </si>
  <si>
    <t>청소년 참여 지원 (주민참여)</t>
  </si>
  <si>
    <t>청소년참여 정책반영 사업</t>
  </si>
  <si>
    <t>노인 및   아동복지증진</t>
  </si>
  <si>
    <t>노인복지시설 지원 및 관리</t>
  </si>
  <si>
    <t>경로당 운영지원</t>
  </si>
  <si>
    <t>구립 경로당(27개소) 시설 개·보수</t>
  </si>
  <si>
    <t>금천호암노인종합  복지관 운영</t>
  </si>
  <si>
    <t>금천호암노인종합복지관 운영비</t>
  </si>
  <si>
    <t>장애인 복지  증진</t>
  </si>
  <si>
    <t>장애인 생활환경 개선 및 인식제고</t>
  </si>
  <si>
    <t>장애인 복지시설 및 단체 운영 지원</t>
  </si>
  <si>
    <t>장애아동 특수체육프로그램 운영</t>
  </si>
  <si>
    <t>문화예술진흥</t>
  </si>
  <si>
    <t>지역문화예술 활성화</t>
  </si>
  <si>
    <t>패션·IT 문화존 운영</t>
  </si>
  <si>
    <t>패션·IT 거리공연 사례비</t>
  </si>
  <si>
    <t>생활체육활성화</t>
  </si>
  <si>
    <t>생활체육대회 지원</t>
  </si>
  <si>
    <t>생활체육활성화지원</t>
  </si>
  <si>
    <t>청소관리</t>
  </si>
  <si>
    <t>환경미화원및
대행업체관리</t>
  </si>
  <si>
    <t>환경미화원
후생복지</t>
  </si>
  <si>
    <t>환경미화원 지부사무실 복사기 구매</t>
  </si>
  <si>
    <t>환경미화원및 대행업체관리</t>
  </si>
  <si>
    <t>환경미화원 후생복지</t>
  </si>
  <si>
    <t>모범 환경미화원 표창</t>
  </si>
  <si>
    <t>청소대행업체 미화원 비교평가</t>
  </si>
  <si>
    <t>청소대행업체 미화원 표창</t>
  </si>
  <si>
    <t>가로환경 청결유지</t>
  </si>
  <si>
    <t>우리골목청소사업</t>
  </si>
  <si>
    <t>기획홍보과</t>
  </si>
  <si>
    <t>구 행정역량강화</t>
  </si>
  <si>
    <t>공보기능 강화 및 구정홍보 활성화</t>
  </si>
  <si>
    <t>구정소식지 발간</t>
  </si>
  <si>
    <t>201-01</t>
  </si>
  <si>
    <t>지역경제과</t>
  </si>
  <si>
    <t>지역경제 인프라 구축</t>
  </si>
  <si>
    <t>기업지원 강화</t>
  </si>
  <si>
    <t>G-밸리 녹색산업도시 육성 촉진</t>
  </si>
  <si>
    <t>307-02</t>
  </si>
  <si>
    <t>국철지하화 등 범시민운동 추진</t>
  </si>
  <si>
    <t>CEO를 위한 평생교육 프로그램운영</t>
  </si>
  <si>
    <t>금천구상공회 민간이전</t>
  </si>
  <si>
    <t>유통질서 확립</t>
  </si>
  <si>
    <t>유통질서 관리 및 유기동물 보호</t>
  </si>
  <si>
    <t>도시, 농촌 교류</t>
  </si>
  <si>
    <t>201-03</t>
  </si>
  <si>
    <t>천막임차료</t>
  </si>
  <si>
    <t>전통시장 활성화</t>
  </si>
  <si>
    <t>전통시장 활성화 지원</t>
  </si>
  <si>
    <t>일자리정책과</t>
  </si>
  <si>
    <t>일자리창출 및 고용촉진</t>
  </si>
  <si>
    <t>사회적기업 육성 및 일자리 창출추진</t>
  </si>
  <si>
    <t>사회적기업 육성</t>
  </si>
  <si>
    <t>사회적기업가 학교운영</t>
  </si>
  <si>
    <t>사회적기업가 정책토론회</t>
  </si>
  <si>
    <t>207-01</t>
  </si>
  <si>
    <t>금천구사회적기업 자원조사용역</t>
  </si>
  <si>
    <t>401-01</t>
  </si>
  <si>
    <t>소설벤처 인큐베이팅센터 리모델링</t>
  </si>
  <si>
    <t>주택과</t>
  </si>
  <si>
    <t>주거환경개선</t>
  </si>
  <si>
    <t>공동주택관리</t>
  </si>
  <si>
    <t>공동주택지원</t>
  </si>
  <si>
    <t>커뮤니티 공모사업비 지원</t>
  </si>
  <si>
    <t>공동주택문화프로그램
운영지원</t>
  </si>
  <si>
    <t>공동주택관리 사업비 지원</t>
  </si>
  <si>
    <t>미래지향적도시개발</t>
  </si>
  <si>
    <t>디자인 
문화도시조성</t>
  </si>
  <si>
    <t>독산역주변 도시
경관 가꾸기 사업</t>
  </si>
  <si>
    <t>도시경관가꾸기사업 업무추진</t>
  </si>
  <si>
    <t>설계비 및 공사비 등</t>
  </si>
  <si>
    <t>도시관리계획 수립</t>
  </si>
  <si>
    <t>금천구도시종합관리계획 수립</t>
  </si>
  <si>
    <t>도시종합관리계획 장기계속사업 용역</t>
  </si>
  <si>
    <t>지구단위
계획수립</t>
  </si>
  <si>
    <t>지구단위계획
(변경)결정</t>
  </si>
  <si>
    <t>지구단위변경결정 업무추진</t>
  </si>
  <si>
    <t>지구단위계획재정수립 용역</t>
  </si>
  <si>
    <t>환경과</t>
  </si>
  <si>
    <t>기후변화대응</t>
  </si>
  <si>
    <t>기후변화대응 사업 추진</t>
  </si>
  <si>
    <t>기후변화대응 기반 조성</t>
  </si>
  <si>
    <t>찾아가는 EM 아카데미 운영(주민참여)</t>
  </si>
  <si>
    <t>행정지원과</t>
  </si>
  <si>
    <t>활기찬 직장문화
조성</t>
  </si>
  <si>
    <t>편리한 청사환경 조성</t>
  </si>
  <si>
    <t>효율적인 청사관리</t>
  </si>
  <si>
    <t>종합청사 친환경 녹지조성</t>
  </si>
  <si>
    <t>조직 인력관리</t>
  </si>
  <si>
    <t>인력 및 조직 운영</t>
  </si>
  <si>
    <t>202-04</t>
  </si>
  <si>
    <t>해외우수사례 벤치마킹 연수</t>
  </si>
  <si>
    <t>창조적 행정역량 강화를 위한 직원 교육훈련</t>
  </si>
  <si>
    <t>조직내 상시학습 문화확산</t>
  </si>
  <si>
    <t>상시학습 도서 구매</t>
  </si>
  <si>
    <t>학습동아리 연구활동 지원</t>
  </si>
  <si>
    <t>학습동아리 강좌개설</t>
  </si>
  <si>
    <t>203-03</t>
  </si>
  <si>
    <t>학습동아리 업무추진</t>
  </si>
  <si>
    <t>303-01</t>
  </si>
  <si>
    <t>우수학습 동아리 시상</t>
  </si>
  <si>
    <t>전산정보시스템 관리</t>
  </si>
  <si>
    <t>405-01</t>
  </si>
  <si>
    <t>전산시스템 유지보수</t>
  </si>
  <si>
    <t>컬러토너</t>
  </si>
  <si>
    <t>정보통신 관리</t>
  </si>
  <si>
    <t>정보 통신시스템 관리</t>
  </si>
  <si>
    <t>구내통신 장비</t>
  </si>
  <si>
    <t>정보통신회선</t>
  </si>
  <si>
    <t>U-통합운영센터 운영관리</t>
  </si>
  <si>
    <t>U-통합운영센터 CCTV 시스템 운영</t>
  </si>
  <si>
    <t>CCTV 안내표지판</t>
  </si>
  <si>
    <t>201-02</t>
  </si>
  <si>
    <t>CCTV 유지보수비</t>
  </si>
  <si>
    <t>자치행정과</t>
  </si>
  <si>
    <t>행정운영경비</t>
  </si>
  <si>
    <t>기본경비</t>
  </si>
  <si>
    <t>기본경비(주민센터)</t>
  </si>
  <si>
    <t>민원실 근무복</t>
  </si>
  <si>
    <t>203-04</t>
  </si>
  <si>
    <t>독산4동</t>
  </si>
  <si>
    <t>시흥2동</t>
  </si>
  <si>
    <t>자치행정역량
강화</t>
  </si>
  <si>
    <t>구민구정참여
지원</t>
  </si>
  <si>
    <t>통반장 활동지원</t>
  </si>
  <si>
    <t xml:space="preserve">통장업무용 가방, 신분증 </t>
  </si>
  <si>
    <t>재무과</t>
  </si>
  <si>
    <t>재무행정 운영</t>
  </si>
  <si>
    <t>재무회계 운영</t>
  </si>
  <si>
    <t>지출 회계관리</t>
  </si>
  <si>
    <t>결산검사위원 검사수당</t>
  </si>
  <si>
    <t>보건의료과</t>
  </si>
  <si>
    <t>양질의 의료서비스 제공</t>
  </si>
  <si>
    <t>질병예방관리</t>
  </si>
  <si>
    <t>X-선 영상판독 수수료</t>
  </si>
  <si>
    <t>감염병 예방및 건강관리 지원</t>
  </si>
  <si>
    <t>건강증진과</t>
  </si>
  <si>
    <t>질병예방과 건강증진</t>
  </si>
  <si>
    <t>건강도시기반 및 환경조성</t>
  </si>
  <si>
    <t>금연클리닉 운영</t>
  </si>
  <si>
    <t>홍보물, 현수막, 단속조끼 등</t>
  </si>
  <si>
    <t>단속디지털카메라, 단속PDA 구입</t>
  </si>
  <si>
    <t>교육담당관</t>
  </si>
  <si>
    <t>사회복지과</t>
  </si>
  <si>
    <t>문화체육과</t>
  </si>
  <si>
    <t>청소행정과</t>
  </si>
  <si>
    <t>도시계획과</t>
  </si>
  <si>
    <t>기획홍보과</t>
  </si>
  <si>
    <t>예비비</t>
  </si>
  <si>
    <t>예비비 운용</t>
  </si>
  <si>
    <t>801-01</t>
  </si>
  <si>
    <t>특별
회계</t>
  </si>
  <si>
    <t>구의회사무국</t>
  </si>
  <si>
    <t>선진의회상정립</t>
  </si>
  <si>
    <t>의정활동지원과홍보</t>
  </si>
  <si>
    <t>의정활동지원</t>
  </si>
  <si>
    <t>201-01</t>
  </si>
  <si>
    <t>지방자치관련자료 및 도서구입</t>
  </si>
  <si>
    <t>피복비(일반운전원)</t>
  </si>
  <si>
    <t>피복비(방호원)</t>
  </si>
  <si>
    <t>의원해외여행 수행 출장여비</t>
  </si>
  <si>
    <t>의정홍보활동전개</t>
  </si>
  <si>
    <t>기술평가위원회 참석수당</t>
  </si>
  <si>
    <t>구의회청사관리</t>
  </si>
  <si>
    <t>전화요금(핸드폰요금)</t>
  </si>
  <si>
    <t>행사운영지원</t>
  </si>
  <si>
    <t>의정활동지원 업무추진</t>
  </si>
  <si>
    <t>감사담당관</t>
  </si>
  <si>
    <t>청렴과 성과중심의 혁신구정 실현</t>
  </si>
  <si>
    <t>성과중심 조직문화 정착</t>
  </si>
  <si>
    <t>주요성과평가</t>
  </si>
  <si>
    <t>포상금</t>
  </si>
  <si>
    <t>301-10</t>
  </si>
  <si>
    <t>308-06</t>
  </si>
  <si>
    <t>307-10</t>
  </si>
  <si>
    <t>301-12</t>
  </si>
  <si>
    <t>402-01</t>
  </si>
  <si>
    <t>편성목통계목</t>
  </si>
  <si>
    <t>환경미화원 휴게실 임차(인상)</t>
  </si>
  <si>
    <t>커뮤니티전문가 배치</t>
  </si>
  <si>
    <t>조기청소 특근 급량비</t>
  </si>
  <si>
    <t>307-04</t>
  </si>
  <si>
    <t>건전재정 운영</t>
  </si>
  <si>
    <t>주민참여예산제운영</t>
  </si>
  <si>
    <t>휴대용단말기 통신료</t>
  </si>
  <si>
    <t>척추측만증 홍보물</t>
  </si>
  <si>
    <t>척추측만증 완화교실 강사료</t>
  </si>
  <si>
    <t>척추측만증 완화교실 운영</t>
  </si>
  <si>
    <t>주민과 함께 하는 문화공연</t>
  </si>
  <si>
    <t>금나래아트홀 기획테마공연팀 사례비</t>
  </si>
  <si>
    <t>금천아트캠프 운영</t>
  </si>
  <si>
    <t>입주예술작가 운영비 지원</t>
  </si>
  <si>
    <t>쓰레기무단투기계도단속</t>
  </si>
  <si>
    <t>101-04</t>
  </si>
  <si>
    <t>회의용 통신사용료
80000원*10명*12월</t>
  </si>
  <si>
    <t>201-02</t>
  </si>
  <si>
    <t>무선이동형 인터넷사용료</t>
  </si>
  <si>
    <t>의정홍보활동전개</t>
  </si>
  <si>
    <t>201-01</t>
  </si>
  <si>
    <t>홍보동영상 제작</t>
  </si>
  <si>
    <t>피복비(속기사)</t>
  </si>
  <si>
    <t>신설</t>
  </si>
  <si>
    <t>우시장 활성화를 위한
프로그램 운영</t>
  </si>
  <si>
    <t>신설</t>
  </si>
  <si>
    <t>기간제 근로자등 보수</t>
  </si>
  <si>
    <t>307-02</t>
  </si>
  <si>
    <t>405-01</t>
  </si>
  <si>
    <t>여성보육과</t>
  </si>
  <si>
    <t>어린이집 개보수</t>
  </si>
  <si>
    <t>보육및여성복지증진</t>
  </si>
  <si>
    <t>보육시설 기능보강</t>
  </si>
  <si>
    <t>어린이집환경개선</t>
  </si>
  <si>
    <t>401-01</t>
  </si>
  <si>
    <t>원격판독보안지원장비(VPN)</t>
  </si>
  <si>
    <t>건강도시사업</t>
  </si>
  <si>
    <t>1인1기 운동프로그램 강사료</t>
  </si>
  <si>
    <t>307-02</t>
  </si>
  <si>
    <t>자치회관 운영</t>
  </si>
  <si>
    <t>주민참여행정의 활성화</t>
  </si>
  <si>
    <t>자치회관 운영 운동기구 구입비</t>
  </si>
  <si>
    <t xml:space="preserve">주민참여예산위원회 참석수당
(40000원*40명*5회)
</t>
  </si>
  <si>
    <t>소식지 편집위원회 위원 참석수당</t>
  </si>
  <si>
    <t xml:space="preserve"> 2012년도 예산(안) 심사 내역</t>
  </si>
  <si>
    <t>대명시장 활성화 지원</t>
  </si>
  <si>
    <t>현대시장 활성화 지원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</si>
</sst>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\ General\ &quot;건 )&quot;"/>
    <numFmt numFmtId="178" formatCode="#,###;[Red]&quot;△&quot;#,###;\-"/>
    <numFmt numFmtId="179" formatCode="mm&quot;월&quot;\ dd&quot;일&quot;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u val="double"/>
      <sz val="28"/>
      <name val="양재튼튼체B"/>
      <family val="1"/>
    </font>
    <font>
      <sz val="11"/>
      <name val="굴림"/>
      <family val="3"/>
    </font>
    <font>
      <b/>
      <sz val="11"/>
      <name val="굴림"/>
      <family val="3"/>
    </font>
    <font>
      <b/>
      <sz val="16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6"/>
      <name val="08서울남산체 EB"/>
      <family val="1"/>
    </font>
    <font>
      <u val="single"/>
      <sz val="28"/>
      <name val="08서울남산체 EB"/>
      <family val="1"/>
    </font>
    <font>
      <sz val="11"/>
      <name val="08서울남산체 EB"/>
      <family val="1"/>
    </font>
    <font>
      <u val="double"/>
      <sz val="18"/>
      <name val="08서울남산체 EB"/>
      <family val="1"/>
    </font>
    <font>
      <sz val="11"/>
      <color indexed="10"/>
      <name val="굴림"/>
      <family val="3"/>
    </font>
    <font>
      <sz val="8"/>
      <name val="굴림"/>
      <family val="3"/>
    </font>
    <font>
      <sz val="5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/>
    </xf>
    <xf numFmtId="178" fontId="4" fillId="0" borderId="1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5" fillId="33" borderId="10" xfId="0" applyFont="1" applyFill="1" applyBorder="1" applyAlignment="1">
      <alignment horizontal="distributed" vertical="center"/>
    </xf>
    <xf numFmtId="177" fontId="5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78" fontId="8" fillId="33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14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5" fillId="34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distributed" vertical="center"/>
    </xf>
    <xf numFmtId="177" fontId="5" fillId="34" borderId="11" xfId="0" applyNumberFormat="1" applyFont="1" applyFill="1" applyBorder="1" applyAlignment="1">
      <alignment horizontal="center" vertical="center" wrapText="1"/>
    </xf>
    <xf numFmtId="178" fontId="8" fillId="34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178" fontId="7" fillId="0" borderId="17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distributed" vertical="center"/>
    </xf>
    <xf numFmtId="178" fontId="7" fillId="33" borderId="17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177" fontId="4" fillId="33" borderId="19" xfId="0" applyNumberFormat="1" applyFont="1" applyFill="1" applyBorder="1" applyAlignment="1">
      <alignment horizontal="center" vertical="center" wrapText="1"/>
    </xf>
    <xf numFmtId="178" fontId="4" fillId="33" borderId="19" xfId="0" applyNumberFormat="1" applyFont="1" applyFill="1" applyBorder="1" applyAlignment="1">
      <alignment vertical="center"/>
    </xf>
    <xf numFmtId="178" fontId="7" fillId="33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horizontal="center" vertical="center" wrapText="1"/>
    </xf>
    <xf numFmtId="178" fontId="4" fillId="0" borderId="22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center" vertical="center" wrapText="1"/>
    </xf>
    <xf numFmtId="178" fontId="4" fillId="0" borderId="19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178" fontId="7" fillId="0" borderId="17" xfId="0" applyNumberFormat="1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7" fontId="4" fillId="33" borderId="14" xfId="0" applyNumberFormat="1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vertical="center"/>
    </xf>
    <xf numFmtId="178" fontId="7" fillId="33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 wrapText="1"/>
    </xf>
    <xf numFmtId="178" fontId="4" fillId="0" borderId="12" xfId="0" applyNumberFormat="1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177" fontId="4" fillId="33" borderId="24" xfId="0" applyNumberFormat="1" applyFont="1" applyFill="1" applyBorder="1" applyAlignment="1">
      <alignment horizontal="center" vertical="center" wrapText="1"/>
    </xf>
    <xf numFmtId="178" fontId="4" fillId="33" borderId="24" xfId="0" applyNumberFormat="1" applyFont="1" applyFill="1" applyBorder="1" applyAlignment="1">
      <alignment vertical="center"/>
    </xf>
    <xf numFmtId="178" fontId="7" fillId="33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center"/>
    </xf>
    <xf numFmtId="178" fontId="7" fillId="0" borderId="27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="75" zoomScaleSheetLayoutView="75" zoomScalePageLayoutView="0" workbookViewId="0" topLeftCell="A1">
      <selection activeCell="F11" sqref="F11"/>
    </sheetView>
  </sheetViews>
  <sheetFormatPr defaultColWidth="8.88671875" defaultRowHeight="39.75" customHeight="1"/>
  <cols>
    <col min="1" max="1" width="4.3359375" style="1" customWidth="1"/>
    <col min="2" max="2" width="9.6640625" style="1" customWidth="1"/>
    <col min="3" max="3" width="13.4453125" style="1" customWidth="1"/>
    <col min="4" max="4" width="12.6640625" style="1" customWidth="1"/>
    <col min="5" max="5" width="13.99609375" style="1" customWidth="1"/>
    <col min="6" max="6" width="6.88671875" style="2" customWidth="1"/>
    <col min="7" max="7" width="17.3359375" style="4" customWidth="1"/>
    <col min="8" max="8" width="11.21484375" style="3" customWidth="1"/>
    <col min="9" max="9" width="11.3359375" style="3" customWidth="1"/>
    <col min="10" max="10" width="9.77734375" style="3" customWidth="1"/>
    <col min="11" max="11" width="12.6640625" style="3" bestFit="1" customWidth="1"/>
    <col min="12" max="12" width="7.10546875" style="1" customWidth="1"/>
    <col min="13" max="13" width="9.10546875" style="2" bestFit="1" customWidth="1"/>
    <col min="14" max="16384" width="8.88671875" style="2" customWidth="1"/>
  </cols>
  <sheetData>
    <row r="1" spans="1:12" s="15" customFormat="1" ht="39.75" customHeight="1">
      <c r="A1" s="86" t="s">
        <v>253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0" customHeight="1">
      <c r="A2" s="91"/>
      <c r="B2" s="92"/>
      <c r="C2" s="6"/>
      <c r="D2" s="6"/>
      <c r="E2" s="6"/>
      <c r="F2" s="6"/>
      <c r="G2" s="8"/>
      <c r="H2" s="6"/>
      <c r="I2" s="90" t="s">
        <v>0</v>
      </c>
      <c r="J2" s="90"/>
      <c r="K2" s="90"/>
      <c r="L2" s="90"/>
    </row>
    <row r="3" spans="1:12" ht="32.25" customHeight="1">
      <c r="A3" s="11" t="s">
        <v>1</v>
      </c>
      <c r="C3" s="26"/>
      <c r="L3" s="12" t="s">
        <v>2</v>
      </c>
    </row>
    <row r="4" spans="1:12" s="23" customFormat="1" ht="24" customHeight="1">
      <c r="A4" s="87" t="s">
        <v>3</v>
      </c>
      <c r="B4" s="87" t="s">
        <v>4</v>
      </c>
      <c r="C4" s="87" t="s">
        <v>5</v>
      </c>
      <c r="D4" s="87"/>
      <c r="E4" s="87"/>
      <c r="F4" s="87"/>
      <c r="G4" s="88" t="s">
        <v>6</v>
      </c>
      <c r="H4" s="89" t="s">
        <v>7</v>
      </c>
      <c r="I4" s="87" t="s">
        <v>8</v>
      </c>
      <c r="J4" s="87" t="s">
        <v>9</v>
      </c>
      <c r="K4" s="87" t="s">
        <v>10</v>
      </c>
      <c r="L4" s="87" t="s">
        <v>11</v>
      </c>
    </row>
    <row r="5" spans="1:12" s="23" customFormat="1" ht="30.75" customHeight="1">
      <c r="A5" s="87"/>
      <c r="B5" s="87"/>
      <c r="C5" s="22" t="s">
        <v>12</v>
      </c>
      <c r="D5" s="22" t="s">
        <v>13</v>
      </c>
      <c r="E5" s="22" t="s">
        <v>14</v>
      </c>
      <c r="F5" s="32" t="s">
        <v>208</v>
      </c>
      <c r="G5" s="88"/>
      <c r="H5" s="89"/>
      <c r="I5" s="87"/>
      <c r="J5" s="87"/>
      <c r="K5" s="87"/>
      <c r="L5" s="87"/>
    </row>
    <row r="6" spans="1:13" s="5" customFormat="1" ht="30" customHeight="1">
      <c r="A6" s="13" t="s">
        <v>15</v>
      </c>
      <c r="B6" s="13"/>
      <c r="C6" s="13"/>
      <c r="D6" s="13"/>
      <c r="E6" s="13"/>
      <c r="F6" s="13"/>
      <c r="G6" s="14"/>
      <c r="H6" s="21">
        <v>242453631</v>
      </c>
      <c r="I6" s="21">
        <f>I7</f>
        <v>-842699</v>
      </c>
      <c r="J6" s="21">
        <f>J7+J90</f>
        <v>842699</v>
      </c>
      <c r="K6" s="21">
        <f aca="true" t="shared" si="0" ref="K6:K53">SUM(H6:J6)</f>
        <v>242453631</v>
      </c>
      <c r="L6" s="13"/>
      <c r="M6" s="25" t="str">
        <f>IF(H6=K6,"OK","확인요망")</f>
        <v>OK</v>
      </c>
    </row>
    <row r="7" spans="1:14" s="16" customFormat="1" ht="30" customHeight="1" thickBot="1">
      <c r="A7" s="36" t="s">
        <v>16</v>
      </c>
      <c r="B7" s="36"/>
      <c r="C7" s="36"/>
      <c r="D7" s="36"/>
      <c r="E7" s="36"/>
      <c r="F7" s="36"/>
      <c r="G7" s="37">
        <f>COUNTA(G8:G89)</f>
        <v>82</v>
      </c>
      <c r="H7" s="38">
        <f>SUM(H8:H89)</f>
        <v>2870063</v>
      </c>
      <c r="I7" s="38">
        <f>SUM(I8:I89)</f>
        <v>-842699</v>
      </c>
      <c r="J7" s="38">
        <f>SUM(J8:J89)</f>
        <v>745830</v>
      </c>
      <c r="K7" s="38">
        <f t="shared" si="0"/>
        <v>2773194</v>
      </c>
      <c r="L7" s="38"/>
      <c r="M7" s="27">
        <f>SUM(I7:J7)</f>
        <v>-96869</v>
      </c>
      <c r="N7" s="27"/>
    </row>
    <row r="8" spans="1:14" s="16" customFormat="1" ht="33.75" customHeight="1">
      <c r="A8" s="42">
        <v>172</v>
      </c>
      <c r="B8" s="43" t="s">
        <v>183</v>
      </c>
      <c r="C8" s="43" t="s">
        <v>184</v>
      </c>
      <c r="D8" s="43" t="s">
        <v>185</v>
      </c>
      <c r="E8" s="43" t="s">
        <v>186</v>
      </c>
      <c r="F8" s="43" t="s">
        <v>187</v>
      </c>
      <c r="G8" s="44" t="s">
        <v>188</v>
      </c>
      <c r="H8" s="45">
        <v>2200</v>
      </c>
      <c r="I8" s="45"/>
      <c r="J8" s="45">
        <v>2200</v>
      </c>
      <c r="K8" s="45">
        <f t="shared" si="0"/>
        <v>4400</v>
      </c>
      <c r="L8" s="46"/>
      <c r="N8" s="27"/>
    </row>
    <row r="9" spans="1:14" s="16" customFormat="1" ht="33.75" customHeight="1">
      <c r="A9" s="47">
        <v>172</v>
      </c>
      <c r="B9" s="9" t="s">
        <v>183</v>
      </c>
      <c r="C9" s="9" t="s">
        <v>184</v>
      </c>
      <c r="D9" s="9" t="s">
        <v>185</v>
      </c>
      <c r="E9" s="9" t="s">
        <v>186</v>
      </c>
      <c r="F9" s="9" t="s">
        <v>121</v>
      </c>
      <c r="G9" s="31" t="s">
        <v>191</v>
      </c>
      <c r="H9" s="10">
        <v>3600</v>
      </c>
      <c r="I9" s="10"/>
      <c r="J9" s="10">
        <v>1800</v>
      </c>
      <c r="K9" s="10">
        <f t="shared" si="0"/>
        <v>5400</v>
      </c>
      <c r="L9" s="48"/>
      <c r="N9" s="27"/>
    </row>
    <row r="10" spans="1:14" s="16" customFormat="1" ht="33.75" customHeight="1">
      <c r="A10" s="47">
        <v>173</v>
      </c>
      <c r="B10" s="9" t="s">
        <v>183</v>
      </c>
      <c r="C10" s="9" t="s">
        <v>184</v>
      </c>
      <c r="D10" s="9" t="s">
        <v>185</v>
      </c>
      <c r="E10" s="9" t="s">
        <v>186</v>
      </c>
      <c r="F10" s="9" t="s">
        <v>128</v>
      </c>
      <c r="G10" s="31" t="s">
        <v>197</v>
      </c>
      <c r="H10" s="10">
        <v>18000</v>
      </c>
      <c r="I10" s="10">
        <v>-18000</v>
      </c>
      <c r="J10" s="10"/>
      <c r="K10" s="10">
        <f t="shared" si="0"/>
        <v>0</v>
      </c>
      <c r="L10" s="48"/>
      <c r="N10" s="27"/>
    </row>
    <row r="11" spans="1:14" s="16" customFormat="1" ht="33.75" customHeight="1">
      <c r="A11" s="47">
        <v>174</v>
      </c>
      <c r="B11" s="9" t="s">
        <v>183</v>
      </c>
      <c r="C11" s="9" t="s">
        <v>184</v>
      </c>
      <c r="D11" s="9" t="s">
        <v>185</v>
      </c>
      <c r="E11" s="9" t="s">
        <v>192</v>
      </c>
      <c r="F11" s="9" t="s">
        <v>64</v>
      </c>
      <c r="G11" s="31" t="s">
        <v>193</v>
      </c>
      <c r="H11" s="10">
        <v>490</v>
      </c>
      <c r="I11" s="10">
        <v>-490</v>
      </c>
      <c r="J11" s="10"/>
      <c r="K11" s="10">
        <f t="shared" si="0"/>
        <v>0</v>
      </c>
      <c r="L11" s="48"/>
      <c r="N11" s="27"/>
    </row>
    <row r="12" spans="1:14" s="16" customFormat="1" ht="33.75" customHeight="1">
      <c r="A12" s="47">
        <v>175</v>
      </c>
      <c r="B12" s="9" t="s">
        <v>183</v>
      </c>
      <c r="C12" s="9" t="s">
        <v>184</v>
      </c>
      <c r="D12" s="9" t="s">
        <v>185</v>
      </c>
      <c r="E12" s="9" t="s">
        <v>194</v>
      </c>
      <c r="F12" s="9" t="s">
        <v>226</v>
      </c>
      <c r="G12" s="31" t="s">
        <v>227</v>
      </c>
      <c r="H12" s="10">
        <v>3947</v>
      </c>
      <c r="I12" s="10">
        <v>-3947</v>
      </c>
      <c r="J12" s="10"/>
      <c r="K12" s="10">
        <f t="shared" si="0"/>
        <v>0</v>
      </c>
      <c r="L12" s="48"/>
      <c r="N12" s="27"/>
    </row>
    <row r="13" spans="1:14" s="16" customFormat="1" ht="33.75" customHeight="1">
      <c r="A13" s="47">
        <v>175</v>
      </c>
      <c r="B13" s="9" t="s">
        <v>183</v>
      </c>
      <c r="C13" s="9" t="s">
        <v>184</v>
      </c>
      <c r="D13" s="9" t="s">
        <v>185</v>
      </c>
      <c r="E13" s="9" t="s">
        <v>194</v>
      </c>
      <c r="F13" s="9" t="s">
        <v>143</v>
      </c>
      <c r="G13" s="31" t="s">
        <v>195</v>
      </c>
      <c r="H13" s="10">
        <v>960</v>
      </c>
      <c r="I13" s="10"/>
      <c r="J13" s="10">
        <v>360</v>
      </c>
      <c r="K13" s="10">
        <f t="shared" si="0"/>
        <v>1320</v>
      </c>
      <c r="L13" s="48"/>
      <c r="N13" s="27"/>
    </row>
    <row r="14" spans="1:14" s="16" customFormat="1" ht="33.75" customHeight="1">
      <c r="A14" s="49" t="s">
        <v>232</v>
      </c>
      <c r="B14" s="33" t="s">
        <v>183</v>
      </c>
      <c r="C14" s="33" t="s">
        <v>184</v>
      </c>
      <c r="D14" s="33" t="s">
        <v>185</v>
      </c>
      <c r="E14" s="33" t="s">
        <v>186</v>
      </c>
      <c r="F14" s="33" t="s">
        <v>64</v>
      </c>
      <c r="G14" s="34" t="s">
        <v>189</v>
      </c>
      <c r="H14" s="35">
        <v>0</v>
      </c>
      <c r="I14" s="35"/>
      <c r="J14" s="35">
        <v>200</v>
      </c>
      <c r="K14" s="35">
        <f t="shared" si="0"/>
        <v>200</v>
      </c>
      <c r="L14" s="50"/>
      <c r="N14" s="27"/>
    </row>
    <row r="15" spans="1:14" s="16" customFormat="1" ht="33.75" customHeight="1">
      <c r="A15" s="49" t="s">
        <v>232</v>
      </c>
      <c r="B15" s="33" t="s">
        <v>183</v>
      </c>
      <c r="C15" s="33" t="s">
        <v>184</v>
      </c>
      <c r="D15" s="33" t="s">
        <v>185</v>
      </c>
      <c r="E15" s="33" t="s">
        <v>186</v>
      </c>
      <c r="F15" s="33" t="s">
        <v>64</v>
      </c>
      <c r="G15" s="34" t="s">
        <v>190</v>
      </c>
      <c r="H15" s="35">
        <v>0</v>
      </c>
      <c r="I15" s="35"/>
      <c r="J15" s="35">
        <v>200</v>
      </c>
      <c r="K15" s="35">
        <f t="shared" si="0"/>
        <v>200</v>
      </c>
      <c r="L15" s="50"/>
      <c r="N15" s="27"/>
    </row>
    <row r="16" spans="1:14" s="16" customFormat="1" ht="33.75" customHeight="1">
      <c r="A16" s="49" t="s">
        <v>232</v>
      </c>
      <c r="B16" s="33" t="s">
        <v>183</v>
      </c>
      <c r="C16" s="33" t="s">
        <v>184</v>
      </c>
      <c r="D16" s="33" t="s">
        <v>185</v>
      </c>
      <c r="E16" s="33" t="s">
        <v>186</v>
      </c>
      <c r="F16" s="33" t="s">
        <v>64</v>
      </c>
      <c r="G16" s="34" t="s">
        <v>231</v>
      </c>
      <c r="H16" s="35">
        <v>0</v>
      </c>
      <c r="I16" s="35"/>
      <c r="J16" s="35">
        <v>600</v>
      </c>
      <c r="K16" s="35">
        <f t="shared" si="0"/>
        <v>600</v>
      </c>
      <c r="L16" s="50"/>
      <c r="N16" s="27"/>
    </row>
    <row r="17" spans="1:14" s="16" customFormat="1" ht="33.75" customHeight="1">
      <c r="A17" s="49" t="s">
        <v>232</v>
      </c>
      <c r="B17" s="33" t="s">
        <v>183</v>
      </c>
      <c r="C17" s="33" t="s">
        <v>184</v>
      </c>
      <c r="D17" s="33" t="s">
        <v>185</v>
      </c>
      <c r="E17" s="33" t="s">
        <v>186</v>
      </c>
      <c r="F17" s="33" t="s">
        <v>76</v>
      </c>
      <c r="G17" s="34" t="s">
        <v>196</v>
      </c>
      <c r="H17" s="35">
        <v>0</v>
      </c>
      <c r="I17" s="35"/>
      <c r="J17" s="35">
        <v>18000</v>
      </c>
      <c r="K17" s="35">
        <f t="shared" si="0"/>
        <v>18000</v>
      </c>
      <c r="L17" s="50"/>
      <c r="N17" s="27"/>
    </row>
    <row r="18" spans="1:14" s="16" customFormat="1" ht="33.75" customHeight="1">
      <c r="A18" s="49" t="s">
        <v>232</v>
      </c>
      <c r="B18" s="33" t="s">
        <v>183</v>
      </c>
      <c r="C18" s="33" t="s">
        <v>184</v>
      </c>
      <c r="D18" s="33" t="s">
        <v>185</v>
      </c>
      <c r="E18" s="33" t="s">
        <v>186</v>
      </c>
      <c r="F18" s="33" t="s">
        <v>143</v>
      </c>
      <c r="G18" s="34" t="s">
        <v>225</v>
      </c>
      <c r="H18" s="35">
        <v>0</v>
      </c>
      <c r="I18" s="35"/>
      <c r="J18" s="35">
        <v>9600</v>
      </c>
      <c r="K18" s="35">
        <f t="shared" si="0"/>
        <v>9600</v>
      </c>
      <c r="L18" s="50"/>
      <c r="N18" s="27"/>
    </row>
    <row r="19" spans="1:14" s="16" customFormat="1" ht="33.75" customHeight="1" thickBot="1">
      <c r="A19" s="51" t="s">
        <v>232</v>
      </c>
      <c r="B19" s="52" t="s">
        <v>183</v>
      </c>
      <c r="C19" s="52" t="s">
        <v>184</v>
      </c>
      <c r="D19" s="52" t="s">
        <v>185</v>
      </c>
      <c r="E19" s="52" t="s">
        <v>228</v>
      </c>
      <c r="F19" s="52" t="s">
        <v>229</v>
      </c>
      <c r="G19" s="53" t="s">
        <v>230</v>
      </c>
      <c r="H19" s="54">
        <v>0</v>
      </c>
      <c r="I19" s="54"/>
      <c r="J19" s="54">
        <v>13000</v>
      </c>
      <c r="K19" s="54">
        <f t="shared" si="0"/>
        <v>13000</v>
      </c>
      <c r="L19" s="55"/>
      <c r="N19" s="27"/>
    </row>
    <row r="20" spans="1:14" s="16" customFormat="1" ht="33.75" customHeight="1" thickBot="1">
      <c r="A20" s="56">
        <v>188</v>
      </c>
      <c r="B20" s="57" t="s">
        <v>198</v>
      </c>
      <c r="C20" s="57" t="s">
        <v>199</v>
      </c>
      <c r="D20" s="57" t="s">
        <v>200</v>
      </c>
      <c r="E20" s="57" t="s">
        <v>201</v>
      </c>
      <c r="F20" s="57" t="s">
        <v>130</v>
      </c>
      <c r="G20" s="58" t="s">
        <v>202</v>
      </c>
      <c r="H20" s="59">
        <v>1200</v>
      </c>
      <c r="I20" s="59"/>
      <c r="J20" s="59">
        <v>2000</v>
      </c>
      <c r="K20" s="59">
        <f t="shared" si="0"/>
        <v>3200</v>
      </c>
      <c r="L20" s="60"/>
      <c r="N20" s="27"/>
    </row>
    <row r="21" spans="1:12" s="16" customFormat="1" ht="33.75" customHeight="1">
      <c r="A21" s="61">
        <v>196</v>
      </c>
      <c r="B21" s="9" t="s">
        <v>173</v>
      </c>
      <c r="C21" s="9" t="s">
        <v>17</v>
      </c>
      <c r="D21" s="9" t="s">
        <v>18</v>
      </c>
      <c r="E21" s="9" t="s">
        <v>19</v>
      </c>
      <c r="F21" s="9" t="s">
        <v>76</v>
      </c>
      <c r="G21" s="31" t="s">
        <v>20</v>
      </c>
      <c r="H21" s="10">
        <v>18000</v>
      </c>
      <c r="I21" s="10">
        <v>-8000</v>
      </c>
      <c r="J21" s="10"/>
      <c r="K21" s="10">
        <f t="shared" si="0"/>
        <v>10000</v>
      </c>
      <c r="L21" s="48"/>
    </row>
    <row r="22" spans="1:12" s="16" customFormat="1" ht="33.75" customHeight="1">
      <c r="A22" s="61">
        <v>197</v>
      </c>
      <c r="B22" s="9" t="s">
        <v>173</v>
      </c>
      <c r="C22" s="9" t="s">
        <v>17</v>
      </c>
      <c r="D22" s="9" t="s">
        <v>18</v>
      </c>
      <c r="E22" s="9" t="s">
        <v>21</v>
      </c>
      <c r="F22" s="9" t="s">
        <v>203</v>
      </c>
      <c r="G22" s="31" t="s">
        <v>22</v>
      </c>
      <c r="H22" s="10">
        <v>65000</v>
      </c>
      <c r="I22" s="10">
        <v>-15000</v>
      </c>
      <c r="J22" s="10"/>
      <c r="K22" s="10">
        <f t="shared" si="0"/>
        <v>50000</v>
      </c>
      <c r="L22" s="48"/>
    </row>
    <row r="23" spans="1:12" s="16" customFormat="1" ht="33.75" customHeight="1">
      <c r="A23" s="61">
        <v>198</v>
      </c>
      <c r="B23" s="9" t="s">
        <v>173</v>
      </c>
      <c r="C23" s="9" t="s">
        <v>17</v>
      </c>
      <c r="D23" s="9" t="s">
        <v>18</v>
      </c>
      <c r="E23" s="9" t="s">
        <v>23</v>
      </c>
      <c r="F23" s="9" t="s">
        <v>204</v>
      </c>
      <c r="G23" s="31" t="s">
        <v>24</v>
      </c>
      <c r="H23" s="10">
        <v>50000</v>
      </c>
      <c r="I23" s="10"/>
      <c r="J23" s="10">
        <v>50000</v>
      </c>
      <c r="K23" s="10">
        <f t="shared" si="0"/>
        <v>100000</v>
      </c>
      <c r="L23" s="48"/>
    </row>
    <row r="24" spans="1:12" s="16" customFormat="1" ht="33.75" customHeight="1">
      <c r="A24" s="61">
        <v>199</v>
      </c>
      <c r="B24" s="9" t="s">
        <v>173</v>
      </c>
      <c r="C24" s="9" t="s">
        <v>17</v>
      </c>
      <c r="D24" s="9" t="s">
        <v>18</v>
      </c>
      <c r="E24" s="9" t="s">
        <v>23</v>
      </c>
      <c r="F24" s="9" t="s">
        <v>204</v>
      </c>
      <c r="G24" s="31" t="s">
        <v>25</v>
      </c>
      <c r="H24" s="10">
        <v>40600</v>
      </c>
      <c r="I24" s="10">
        <v>-10600</v>
      </c>
      <c r="J24" s="10"/>
      <c r="K24" s="10">
        <f t="shared" si="0"/>
        <v>30000</v>
      </c>
      <c r="L24" s="48"/>
    </row>
    <row r="25" spans="1:12" s="16" customFormat="1" ht="33.75" customHeight="1">
      <c r="A25" s="61">
        <v>210</v>
      </c>
      <c r="B25" s="9" t="s">
        <v>173</v>
      </c>
      <c r="C25" s="9" t="s">
        <v>26</v>
      </c>
      <c r="D25" s="9" t="s">
        <v>27</v>
      </c>
      <c r="E25" s="9" t="s">
        <v>28</v>
      </c>
      <c r="F25" s="9" t="s">
        <v>128</v>
      </c>
      <c r="G25" s="31" t="s">
        <v>29</v>
      </c>
      <c r="H25" s="10">
        <v>6000</v>
      </c>
      <c r="I25" s="10"/>
      <c r="J25" s="10">
        <v>8000</v>
      </c>
      <c r="K25" s="10">
        <f t="shared" si="0"/>
        <v>14000</v>
      </c>
      <c r="L25" s="48"/>
    </row>
    <row r="26" spans="1:12" s="16" customFormat="1" ht="33.75" customHeight="1" thickBot="1">
      <c r="A26" s="61">
        <v>213</v>
      </c>
      <c r="B26" s="9" t="s">
        <v>173</v>
      </c>
      <c r="C26" s="9" t="s">
        <v>26</v>
      </c>
      <c r="D26" s="9" t="s">
        <v>27</v>
      </c>
      <c r="E26" s="9" t="s">
        <v>30</v>
      </c>
      <c r="F26" s="9" t="s">
        <v>204</v>
      </c>
      <c r="G26" s="31" t="s">
        <v>31</v>
      </c>
      <c r="H26" s="10">
        <v>20000</v>
      </c>
      <c r="I26" s="10">
        <v>-20000</v>
      </c>
      <c r="J26" s="10"/>
      <c r="K26" s="10">
        <f t="shared" si="0"/>
        <v>0</v>
      </c>
      <c r="L26" s="48"/>
    </row>
    <row r="27" spans="1:12" s="16" customFormat="1" ht="33.75" customHeight="1">
      <c r="A27" s="67">
        <v>242</v>
      </c>
      <c r="B27" s="43" t="s">
        <v>174</v>
      </c>
      <c r="C27" s="43" t="s">
        <v>32</v>
      </c>
      <c r="D27" s="43" t="s">
        <v>33</v>
      </c>
      <c r="E27" s="43" t="s">
        <v>34</v>
      </c>
      <c r="F27" s="43" t="s">
        <v>88</v>
      </c>
      <c r="G27" s="44" t="s">
        <v>35</v>
      </c>
      <c r="H27" s="45">
        <v>50000</v>
      </c>
      <c r="I27" s="45"/>
      <c r="J27" s="45">
        <v>30000</v>
      </c>
      <c r="K27" s="45">
        <f t="shared" si="0"/>
        <v>80000</v>
      </c>
      <c r="L27" s="46"/>
    </row>
    <row r="28" spans="1:12" s="16" customFormat="1" ht="33.75" customHeight="1">
      <c r="A28" s="61">
        <v>245</v>
      </c>
      <c r="B28" s="9" t="s">
        <v>174</v>
      </c>
      <c r="C28" s="9" t="s">
        <v>32</v>
      </c>
      <c r="D28" s="9" t="s">
        <v>33</v>
      </c>
      <c r="E28" s="9" t="s">
        <v>36</v>
      </c>
      <c r="F28" s="9" t="s">
        <v>205</v>
      </c>
      <c r="G28" s="31" t="s">
        <v>37</v>
      </c>
      <c r="H28" s="10">
        <v>350000</v>
      </c>
      <c r="I28" s="10"/>
      <c r="J28" s="10">
        <v>50000</v>
      </c>
      <c r="K28" s="10">
        <f t="shared" si="0"/>
        <v>400000</v>
      </c>
      <c r="L28" s="48"/>
    </row>
    <row r="29" spans="1:12" s="16" customFormat="1" ht="33.75" customHeight="1">
      <c r="A29" s="61">
        <v>260</v>
      </c>
      <c r="B29" s="9" t="s">
        <v>174</v>
      </c>
      <c r="C29" s="9" t="s">
        <v>38</v>
      </c>
      <c r="D29" s="9" t="s">
        <v>39</v>
      </c>
      <c r="E29" s="9" t="s">
        <v>40</v>
      </c>
      <c r="F29" s="9" t="s">
        <v>205</v>
      </c>
      <c r="G29" s="31" t="s">
        <v>41</v>
      </c>
      <c r="H29" s="10">
        <v>12000</v>
      </c>
      <c r="I29" s="10"/>
      <c r="J29" s="10">
        <v>8000</v>
      </c>
      <c r="K29" s="10">
        <f t="shared" si="0"/>
        <v>20000</v>
      </c>
      <c r="L29" s="48"/>
    </row>
    <row r="30" spans="1:12" s="16" customFormat="1" ht="33.75" customHeight="1">
      <c r="A30" s="84">
        <v>277</v>
      </c>
      <c r="B30" s="39" t="s">
        <v>238</v>
      </c>
      <c r="C30" s="39" t="s">
        <v>240</v>
      </c>
      <c r="D30" s="39" t="s">
        <v>241</v>
      </c>
      <c r="E30" s="39" t="s">
        <v>242</v>
      </c>
      <c r="F30" s="39" t="s">
        <v>243</v>
      </c>
      <c r="G30" s="40" t="s">
        <v>239</v>
      </c>
      <c r="H30" s="41">
        <v>60000</v>
      </c>
      <c r="I30" s="41"/>
      <c r="J30" s="41">
        <v>20000</v>
      </c>
      <c r="K30" s="41">
        <f t="shared" si="0"/>
        <v>80000</v>
      </c>
      <c r="L30" s="85"/>
    </row>
    <row r="31" spans="1:12" s="16" customFormat="1" ht="33.75" customHeight="1">
      <c r="A31" s="47">
        <v>287</v>
      </c>
      <c r="B31" s="9" t="s">
        <v>175</v>
      </c>
      <c r="C31" s="9" t="s">
        <v>42</v>
      </c>
      <c r="D31" s="9" t="s">
        <v>43</v>
      </c>
      <c r="E31" s="9" t="s">
        <v>219</v>
      </c>
      <c r="F31" s="9" t="s">
        <v>203</v>
      </c>
      <c r="G31" s="31" t="s">
        <v>220</v>
      </c>
      <c r="H31" s="10">
        <v>180000</v>
      </c>
      <c r="I31" s="10">
        <v>-30000</v>
      </c>
      <c r="J31" s="10"/>
      <c r="K31" s="10">
        <f t="shared" si="0"/>
        <v>150000</v>
      </c>
      <c r="L31" s="48"/>
    </row>
    <row r="32" spans="1:12" s="16" customFormat="1" ht="33.75" customHeight="1">
      <c r="A32" s="47">
        <v>288</v>
      </c>
      <c r="B32" s="9" t="s">
        <v>175</v>
      </c>
      <c r="C32" s="9" t="s">
        <v>42</v>
      </c>
      <c r="D32" s="9" t="s">
        <v>43</v>
      </c>
      <c r="E32" s="9" t="s">
        <v>221</v>
      </c>
      <c r="F32" s="9" t="s">
        <v>212</v>
      </c>
      <c r="G32" s="31" t="s">
        <v>222</v>
      </c>
      <c r="H32" s="10">
        <v>49000</v>
      </c>
      <c r="I32" s="10">
        <v>-9000</v>
      </c>
      <c r="J32" s="10"/>
      <c r="K32" s="10">
        <f t="shared" si="0"/>
        <v>40000</v>
      </c>
      <c r="L32" s="48"/>
    </row>
    <row r="33" spans="1:12" s="16" customFormat="1" ht="33.75" customHeight="1">
      <c r="A33" s="61">
        <v>290</v>
      </c>
      <c r="B33" s="9" t="s">
        <v>175</v>
      </c>
      <c r="C33" s="9" t="s">
        <v>42</v>
      </c>
      <c r="D33" s="9" t="s">
        <v>43</v>
      </c>
      <c r="E33" s="9" t="s">
        <v>44</v>
      </c>
      <c r="F33" s="9" t="s">
        <v>203</v>
      </c>
      <c r="G33" s="31" t="s">
        <v>45</v>
      </c>
      <c r="H33" s="10">
        <v>100000</v>
      </c>
      <c r="I33" s="10">
        <v>-25000</v>
      </c>
      <c r="J33" s="10"/>
      <c r="K33" s="10">
        <f t="shared" si="0"/>
        <v>75000</v>
      </c>
      <c r="L33" s="68"/>
    </row>
    <row r="34" spans="1:12" s="16" customFormat="1" ht="33.75" customHeight="1" thickBot="1">
      <c r="A34" s="69" t="s">
        <v>232</v>
      </c>
      <c r="B34" s="52" t="s">
        <v>175</v>
      </c>
      <c r="C34" s="52" t="s">
        <v>42</v>
      </c>
      <c r="D34" s="52" t="s">
        <v>46</v>
      </c>
      <c r="E34" s="52" t="s">
        <v>47</v>
      </c>
      <c r="F34" s="52" t="s">
        <v>236</v>
      </c>
      <c r="G34" s="53" t="s">
        <v>48</v>
      </c>
      <c r="H34" s="54">
        <v>0</v>
      </c>
      <c r="I34" s="54"/>
      <c r="J34" s="54">
        <v>6000</v>
      </c>
      <c r="K34" s="54">
        <f t="shared" si="0"/>
        <v>6000</v>
      </c>
      <c r="L34" s="55"/>
    </row>
    <row r="35" spans="1:12" s="16" customFormat="1" ht="33.75" customHeight="1">
      <c r="A35" s="67">
        <v>305</v>
      </c>
      <c r="B35" s="43" t="s">
        <v>176</v>
      </c>
      <c r="C35" s="43" t="s">
        <v>49</v>
      </c>
      <c r="D35" s="43" t="s">
        <v>50</v>
      </c>
      <c r="E35" s="43" t="s">
        <v>51</v>
      </c>
      <c r="F35" s="43" t="s">
        <v>64</v>
      </c>
      <c r="G35" s="44" t="s">
        <v>209</v>
      </c>
      <c r="H35" s="45">
        <v>30000</v>
      </c>
      <c r="I35" s="45">
        <v>-5000</v>
      </c>
      <c r="J35" s="45"/>
      <c r="K35" s="45">
        <f t="shared" si="0"/>
        <v>25000</v>
      </c>
      <c r="L35" s="46"/>
    </row>
    <row r="36" spans="1:12" s="16" customFormat="1" ht="33.75" customHeight="1">
      <c r="A36" s="61">
        <v>306</v>
      </c>
      <c r="B36" s="9" t="s">
        <v>176</v>
      </c>
      <c r="C36" s="9" t="s">
        <v>49</v>
      </c>
      <c r="D36" s="9" t="s">
        <v>53</v>
      </c>
      <c r="E36" s="9" t="s">
        <v>54</v>
      </c>
      <c r="F36" s="9" t="s">
        <v>206</v>
      </c>
      <c r="G36" s="31" t="s">
        <v>55</v>
      </c>
      <c r="H36" s="10">
        <v>2000</v>
      </c>
      <c r="I36" s="10">
        <v>-2000</v>
      </c>
      <c r="J36" s="10"/>
      <c r="K36" s="10">
        <f t="shared" si="0"/>
        <v>0</v>
      </c>
      <c r="L36" s="48"/>
    </row>
    <row r="37" spans="1:12" s="16" customFormat="1" ht="33.75" customHeight="1">
      <c r="A37" s="61">
        <v>307</v>
      </c>
      <c r="B37" s="9" t="s">
        <v>176</v>
      </c>
      <c r="C37" s="9" t="s">
        <v>49</v>
      </c>
      <c r="D37" s="9" t="s">
        <v>53</v>
      </c>
      <c r="E37" s="9" t="s">
        <v>56</v>
      </c>
      <c r="F37" s="9" t="s">
        <v>206</v>
      </c>
      <c r="G37" s="31" t="s">
        <v>57</v>
      </c>
      <c r="H37" s="10">
        <v>800</v>
      </c>
      <c r="I37" s="10">
        <v>-800</v>
      </c>
      <c r="J37" s="10"/>
      <c r="K37" s="10">
        <f t="shared" si="0"/>
        <v>0</v>
      </c>
      <c r="L37" s="48"/>
    </row>
    <row r="38" spans="1:12" s="16" customFormat="1" ht="33.75" customHeight="1">
      <c r="A38" s="47">
        <v>308</v>
      </c>
      <c r="B38" s="9" t="s">
        <v>176</v>
      </c>
      <c r="C38" s="9" t="s">
        <v>49</v>
      </c>
      <c r="D38" s="9" t="s">
        <v>58</v>
      </c>
      <c r="E38" s="9" t="s">
        <v>223</v>
      </c>
      <c r="F38" s="9" t="s">
        <v>224</v>
      </c>
      <c r="G38" s="31" t="s">
        <v>235</v>
      </c>
      <c r="H38" s="10">
        <v>46538</v>
      </c>
      <c r="I38" s="10"/>
      <c r="J38" s="10">
        <v>19290</v>
      </c>
      <c r="K38" s="10">
        <f t="shared" si="0"/>
        <v>65828</v>
      </c>
      <c r="L38" s="48"/>
    </row>
    <row r="39" spans="1:12" s="16" customFormat="1" ht="34.5" customHeight="1">
      <c r="A39" s="70" t="s">
        <v>232</v>
      </c>
      <c r="B39" s="33" t="s">
        <v>176</v>
      </c>
      <c r="C39" s="33" t="s">
        <v>49</v>
      </c>
      <c r="D39" s="33" t="s">
        <v>50</v>
      </c>
      <c r="E39" s="33" t="s">
        <v>51</v>
      </c>
      <c r="F39" s="33" t="s">
        <v>133</v>
      </c>
      <c r="G39" s="34" t="s">
        <v>52</v>
      </c>
      <c r="H39" s="35">
        <v>0</v>
      </c>
      <c r="I39" s="35"/>
      <c r="J39" s="35">
        <v>5000</v>
      </c>
      <c r="K39" s="35">
        <f t="shared" si="0"/>
        <v>5000</v>
      </c>
      <c r="L39" s="50"/>
    </row>
    <row r="40" spans="1:12" s="16" customFormat="1" ht="34.5" customHeight="1" thickBot="1">
      <c r="A40" s="69" t="s">
        <v>232</v>
      </c>
      <c r="B40" s="52" t="s">
        <v>176</v>
      </c>
      <c r="C40" s="52" t="s">
        <v>49</v>
      </c>
      <c r="D40" s="52" t="s">
        <v>58</v>
      </c>
      <c r="E40" s="52" t="s">
        <v>59</v>
      </c>
      <c r="F40" s="52" t="s">
        <v>64</v>
      </c>
      <c r="G40" s="53" t="s">
        <v>211</v>
      </c>
      <c r="H40" s="54">
        <v>0</v>
      </c>
      <c r="I40" s="54"/>
      <c r="J40" s="54">
        <v>2800</v>
      </c>
      <c r="K40" s="54">
        <f t="shared" si="0"/>
        <v>2800</v>
      </c>
      <c r="L40" s="55"/>
    </row>
    <row r="41" spans="1:12" s="16" customFormat="1" ht="35.25" customHeight="1">
      <c r="A41" s="67">
        <v>333</v>
      </c>
      <c r="B41" s="43" t="s">
        <v>60</v>
      </c>
      <c r="C41" s="43" t="s">
        <v>61</v>
      </c>
      <c r="D41" s="43" t="s">
        <v>62</v>
      </c>
      <c r="E41" s="43" t="s">
        <v>63</v>
      </c>
      <c r="F41" s="43" t="s">
        <v>64</v>
      </c>
      <c r="G41" s="44" t="s">
        <v>252</v>
      </c>
      <c r="H41" s="45">
        <v>5880</v>
      </c>
      <c r="I41" s="45"/>
      <c r="J41" s="45">
        <v>2520</v>
      </c>
      <c r="K41" s="45">
        <f t="shared" si="0"/>
        <v>8400</v>
      </c>
      <c r="L41" s="46"/>
    </row>
    <row r="42" spans="1:12" s="16" customFormat="1" ht="45" customHeight="1" thickBot="1">
      <c r="A42" s="71">
        <v>337</v>
      </c>
      <c r="B42" s="62" t="s">
        <v>60</v>
      </c>
      <c r="C42" s="62" t="s">
        <v>61</v>
      </c>
      <c r="D42" s="62" t="s">
        <v>213</v>
      </c>
      <c r="E42" s="62" t="s">
        <v>214</v>
      </c>
      <c r="F42" s="62" t="s">
        <v>64</v>
      </c>
      <c r="G42" s="63" t="s">
        <v>251</v>
      </c>
      <c r="H42" s="64">
        <v>2400</v>
      </c>
      <c r="I42" s="64"/>
      <c r="J42" s="64">
        <v>5600</v>
      </c>
      <c r="K42" s="64">
        <f t="shared" si="0"/>
        <v>8000</v>
      </c>
      <c r="L42" s="65"/>
    </row>
    <row r="43" spans="1:12" s="16" customFormat="1" ht="33.75" customHeight="1">
      <c r="A43" s="61">
        <v>349</v>
      </c>
      <c r="B43" s="9" t="s">
        <v>65</v>
      </c>
      <c r="C43" s="9" t="s">
        <v>66</v>
      </c>
      <c r="D43" s="9" t="s">
        <v>67</v>
      </c>
      <c r="E43" s="9" t="s">
        <v>68</v>
      </c>
      <c r="F43" s="9" t="s">
        <v>69</v>
      </c>
      <c r="G43" s="31" t="s">
        <v>70</v>
      </c>
      <c r="H43" s="10">
        <v>5000</v>
      </c>
      <c r="I43" s="10">
        <v>-5000</v>
      </c>
      <c r="J43" s="10"/>
      <c r="K43" s="10">
        <f t="shared" si="0"/>
        <v>0</v>
      </c>
      <c r="L43" s="48"/>
    </row>
    <row r="44" spans="1:12" s="16" customFormat="1" ht="33.75" customHeight="1">
      <c r="A44" s="61">
        <v>350</v>
      </c>
      <c r="B44" s="9" t="s">
        <v>65</v>
      </c>
      <c r="C44" s="9" t="s">
        <v>66</v>
      </c>
      <c r="D44" s="9" t="s">
        <v>67</v>
      </c>
      <c r="E44" s="9" t="s">
        <v>71</v>
      </c>
      <c r="F44" s="9" t="s">
        <v>69</v>
      </c>
      <c r="G44" s="31" t="s">
        <v>72</v>
      </c>
      <c r="H44" s="10">
        <v>25000</v>
      </c>
      <c r="I44" s="10"/>
      <c r="J44" s="10">
        <v>5000</v>
      </c>
      <c r="K44" s="10">
        <f t="shared" si="0"/>
        <v>30000</v>
      </c>
      <c r="L44" s="48"/>
    </row>
    <row r="45" spans="1:12" s="16" customFormat="1" ht="33.75" customHeight="1">
      <c r="A45" s="47">
        <v>353</v>
      </c>
      <c r="B45" s="9" t="s">
        <v>65</v>
      </c>
      <c r="C45" s="9" t="s">
        <v>73</v>
      </c>
      <c r="D45" s="9" t="s">
        <v>74</v>
      </c>
      <c r="E45" s="9" t="s">
        <v>75</v>
      </c>
      <c r="F45" s="9" t="s">
        <v>76</v>
      </c>
      <c r="G45" s="31" t="s">
        <v>77</v>
      </c>
      <c r="H45" s="10">
        <v>2100</v>
      </c>
      <c r="I45" s="10">
        <v>-2100</v>
      </c>
      <c r="J45" s="10"/>
      <c r="K45" s="10">
        <f t="shared" si="0"/>
        <v>0</v>
      </c>
      <c r="L45" s="48"/>
    </row>
    <row r="46" spans="1:12" s="16" customFormat="1" ht="33.75" customHeight="1">
      <c r="A46" s="49" t="s">
        <v>232</v>
      </c>
      <c r="B46" s="33" t="s">
        <v>65</v>
      </c>
      <c r="C46" s="33" t="s">
        <v>66</v>
      </c>
      <c r="D46" s="33" t="s">
        <v>78</v>
      </c>
      <c r="E46" s="33" t="s">
        <v>79</v>
      </c>
      <c r="F46" s="33"/>
      <c r="G46" s="34" t="s">
        <v>233</v>
      </c>
      <c r="H46" s="35">
        <v>0</v>
      </c>
      <c r="I46" s="35"/>
      <c r="J46" s="35">
        <v>34600</v>
      </c>
      <c r="K46" s="35">
        <f t="shared" si="0"/>
        <v>34600</v>
      </c>
      <c r="L46" s="50"/>
    </row>
    <row r="47" spans="1:12" s="16" customFormat="1" ht="33.75" customHeight="1">
      <c r="A47" s="49" t="s">
        <v>232</v>
      </c>
      <c r="B47" s="33" t="s">
        <v>65</v>
      </c>
      <c r="C47" s="33" t="s">
        <v>66</v>
      </c>
      <c r="D47" s="33" t="s">
        <v>78</v>
      </c>
      <c r="E47" s="33" t="s">
        <v>79</v>
      </c>
      <c r="F47" s="33" t="s">
        <v>247</v>
      </c>
      <c r="G47" s="34" t="s">
        <v>254</v>
      </c>
      <c r="H47" s="35">
        <v>0</v>
      </c>
      <c r="I47" s="35"/>
      <c r="J47" s="35">
        <v>10000</v>
      </c>
      <c r="K47" s="35">
        <f t="shared" si="0"/>
        <v>10000</v>
      </c>
      <c r="L47" s="50"/>
    </row>
    <row r="48" spans="1:12" s="16" customFormat="1" ht="33.75" customHeight="1" thickBot="1">
      <c r="A48" s="51" t="s">
        <v>232</v>
      </c>
      <c r="B48" s="52" t="s">
        <v>65</v>
      </c>
      <c r="C48" s="52" t="s">
        <v>66</v>
      </c>
      <c r="D48" s="52" t="s">
        <v>78</v>
      </c>
      <c r="E48" s="52" t="s">
        <v>79</v>
      </c>
      <c r="F48" s="33" t="s">
        <v>247</v>
      </c>
      <c r="G48" s="53" t="s">
        <v>255</v>
      </c>
      <c r="H48" s="54">
        <v>0</v>
      </c>
      <c r="I48" s="54"/>
      <c r="J48" s="54">
        <v>10000</v>
      </c>
      <c r="K48" s="54">
        <f t="shared" si="0"/>
        <v>10000</v>
      </c>
      <c r="L48" s="55"/>
    </row>
    <row r="49" spans="1:12" s="16" customFormat="1" ht="33.75" customHeight="1">
      <c r="A49" s="67">
        <v>359</v>
      </c>
      <c r="B49" s="43" t="s">
        <v>80</v>
      </c>
      <c r="C49" s="43" t="s">
        <v>81</v>
      </c>
      <c r="D49" s="43" t="s">
        <v>82</v>
      </c>
      <c r="E49" s="43" t="s">
        <v>83</v>
      </c>
      <c r="F49" s="43" t="s">
        <v>76</v>
      </c>
      <c r="G49" s="44" t="s">
        <v>84</v>
      </c>
      <c r="H49" s="45">
        <v>21880</v>
      </c>
      <c r="I49" s="45">
        <v>-7000</v>
      </c>
      <c r="J49" s="45"/>
      <c r="K49" s="45">
        <f t="shared" si="0"/>
        <v>14880</v>
      </c>
      <c r="L49" s="46"/>
    </row>
    <row r="50" spans="1:12" s="16" customFormat="1" ht="33.75" customHeight="1">
      <c r="A50" s="61">
        <v>359</v>
      </c>
      <c r="B50" s="9" t="s">
        <v>80</v>
      </c>
      <c r="C50" s="9" t="s">
        <v>81</v>
      </c>
      <c r="D50" s="9" t="s">
        <v>82</v>
      </c>
      <c r="E50" s="9" t="s">
        <v>83</v>
      </c>
      <c r="F50" s="9" t="s">
        <v>76</v>
      </c>
      <c r="G50" s="31" t="s">
        <v>85</v>
      </c>
      <c r="H50" s="10">
        <v>15090</v>
      </c>
      <c r="I50" s="10">
        <v>-11290</v>
      </c>
      <c r="J50" s="10"/>
      <c r="K50" s="10">
        <f t="shared" si="0"/>
        <v>3800</v>
      </c>
      <c r="L50" s="48"/>
    </row>
    <row r="51" spans="1:12" s="16" customFormat="1" ht="33.75" customHeight="1">
      <c r="A51" s="61">
        <v>361</v>
      </c>
      <c r="B51" s="9" t="s">
        <v>80</v>
      </c>
      <c r="C51" s="9" t="s">
        <v>81</v>
      </c>
      <c r="D51" s="9" t="s">
        <v>82</v>
      </c>
      <c r="E51" s="9" t="s">
        <v>83</v>
      </c>
      <c r="F51" s="9" t="s">
        <v>86</v>
      </c>
      <c r="G51" s="31" t="s">
        <v>87</v>
      </c>
      <c r="H51" s="10">
        <v>14000</v>
      </c>
      <c r="I51" s="10">
        <v>-14000</v>
      </c>
      <c r="J51" s="10"/>
      <c r="K51" s="10">
        <f t="shared" si="0"/>
        <v>0</v>
      </c>
      <c r="L51" s="48"/>
    </row>
    <row r="52" spans="1:12" s="16" customFormat="1" ht="33.75" customHeight="1" thickBot="1">
      <c r="A52" s="71">
        <v>361</v>
      </c>
      <c r="B52" s="62" t="s">
        <v>80</v>
      </c>
      <c r="C52" s="62" t="s">
        <v>81</v>
      </c>
      <c r="D52" s="62" t="s">
        <v>82</v>
      </c>
      <c r="E52" s="62" t="s">
        <v>83</v>
      </c>
      <c r="F52" s="62" t="s">
        <v>88</v>
      </c>
      <c r="G52" s="63" t="s">
        <v>89</v>
      </c>
      <c r="H52" s="64">
        <v>200628</v>
      </c>
      <c r="I52" s="64">
        <v>-50000</v>
      </c>
      <c r="J52" s="64"/>
      <c r="K52" s="64">
        <f t="shared" si="0"/>
        <v>150628</v>
      </c>
      <c r="L52" s="65"/>
    </row>
    <row r="53" spans="1:12" s="16" customFormat="1" ht="33.75" customHeight="1">
      <c r="A53" s="67">
        <v>386</v>
      </c>
      <c r="B53" s="43" t="s">
        <v>90</v>
      </c>
      <c r="C53" s="43" t="s">
        <v>91</v>
      </c>
      <c r="D53" s="43" t="s">
        <v>92</v>
      </c>
      <c r="E53" s="43" t="s">
        <v>93</v>
      </c>
      <c r="F53" s="43" t="s">
        <v>64</v>
      </c>
      <c r="G53" s="44" t="s">
        <v>210</v>
      </c>
      <c r="H53" s="45">
        <v>10500</v>
      </c>
      <c r="I53" s="45"/>
      <c r="J53" s="45">
        <v>10500</v>
      </c>
      <c r="K53" s="45">
        <f t="shared" si="0"/>
        <v>21000</v>
      </c>
      <c r="L53" s="46"/>
    </row>
    <row r="54" spans="1:12" s="16" customFormat="1" ht="33.75" customHeight="1">
      <c r="A54" s="61">
        <v>387</v>
      </c>
      <c r="B54" s="9" t="s">
        <v>90</v>
      </c>
      <c r="C54" s="9" t="s">
        <v>91</v>
      </c>
      <c r="D54" s="9" t="s">
        <v>92</v>
      </c>
      <c r="E54" s="9" t="s">
        <v>93</v>
      </c>
      <c r="F54" s="9" t="s">
        <v>69</v>
      </c>
      <c r="G54" s="31" t="s">
        <v>94</v>
      </c>
      <c r="H54" s="10">
        <v>6000</v>
      </c>
      <c r="I54" s="10"/>
      <c r="J54" s="10">
        <v>6000</v>
      </c>
      <c r="K54" s="10">
        <f aca="true" t="shared" si="1" ref="K54:K89">SUM(H54:J54)</f>
        <v>12000</v>
      </c>
      <c r="L54" s="48"/>
    </row>
    <row r="55" spans="1:12" s="16" customFormat="1" ht="33.75" customHeight="1">
      <c r="A55" s="61">
        <v>387</v>
      </c>
      <c r="B55" s="9" t="s">
        <v>90</v>
      </c>
      <c r="C55" s="9" t="s">
        <v>91</v>
      </c>
      <c r="D55" s="9" t="s">
        <v>92</v>
      </c>
      <c r="E55" s="9" t="s">
        <v>93</v>
      </c>
      <c r="F55" s="9" t="s">
        <v>207</v>
      </c>
      <c r="G55" s="31" t="s">
        <v>96</v>
      </c>
      <c r="H55" s="10">
        <v>100000</v>
      </c>
      <c r="I55" s="10"/>
      <c r="J55" s="10">
        <v>200000</v>
      </c>
      <c r="K55" s="10">
        <f t="shared" si="1"/>
        <v>300000</v>
      </c>
      <c r="L55" s="48"/>
    </row>
    <row r="56" spans="1:12" s="16" customFormat="1" ht="33.75" customHeight="1" thickBot="1">
      <c r="A56" s="69" t="s">
        <v>232</v>
      </c>
      <c r="B56" s="52" t="s">
        <v>90</v>
      </c>
      <c r="C56" s="52" t="s">
        <v>91</v>
      </c>
      <c r="D56" s="52" t="s">
        <v>92</v>
      </c>
      <c r="E56" s="52" t="s">
        <v>93</v>
      </c>
      <c r="F56" s="52" t="s">
        <v>69</v>
      </c>
      <c r="G56" s="53" t="s">
        <v>95</v>
      </c>
      <c r="H56" s="54">
        <v>0</v>
      </c>
      <c r="I56" s="54"/>
      <c r="J56" s="54">
        <v>10800</v>
      </c>
      <c r="K56" s="54">
        <f>SUM(H56:J56)</f>
        <v>10800</v>
      </c>
      <c r="L56" s="55"/>
    </row>
    <row r="57" spans="1:12" s="16" customFormat="1" ht="33.75" customHeight="1">
      <c r="A57" s="67">
        <v>390</v>
      </c>
      <c r="B57" s="43" t="s">
        <v>177</v>
      </c>
      <c r="C57" s="43" t="s">
        <v>97</v>
      </c>
      <c r="D57" s="43" t="s">
        <v>98</v>
      </c>
      <c r="E57" s="43" t="s">
        <v>99</v>
      </c>
      <c r="F57" s="43" t="s">
        <v>128</v>
      </c>
      <c r="G57" s="44" t="s">
        <v>100</v>
      </c>
      <c r="H57" s="45">
        <v>800</v>
      </c>
      <c r="I57" s="45">
        <v>-800</v>
      </c>
      <c r="J57" s="45">
        <v>0</v>
      </c>
      <c r="K57" s="45">
        <f t="shared" si="1"/>
        <v>0</v>
      </c>
      <c r="L57" s="46"/>
    </row>
    <row r="58" spans="1:12" s="16" customFormat="1" ht="33.75" customHeight="1">
      <c r="A58" s="61">
        <v>391</v>
      </c>
      <c r="B58" s="9" t="s">
        <v>177</v>
      </c>
      <c r="C58" s="9" t="s">
        <v>97</v>
      </c>
      <c r="D58" s="9" t="s">
        <v>98</v>
      </c>
      <c r="E58" s="9" t="s">
        <v>99</v>
      </c>
      <c r="F58" s="9" t="s">
        <v>88</v>
      </c>
      <c r="G58" s="31" t="s">
        <v>101</v>
      </c>
      <c r="H58" s="10">
        <v>480000</v>
      </c>
      <c r="I58" s="10">
        <v>-380000</v>
      </c>
      <c r="J58" s="10">
        <v>0</v>
      </c>
      <c r="K58" s="10">
        <f t="shared" si="1"/>
        <v>100000</v>
      </c>
      <c r="L58" s="48"/>
    </row>
    <row r="59" spans="1:12" s="16" customFormat="1" ht="33.75" customHeight="1">
      <c r="A59" s="61">
        <v>392</v>
      </c>
      <c r="B59" s="9" t="s">
        <v>177</v>
      </c>
      <c r="C59" s="9" t="s">
        <v>97</v>
      </c>
      <c r="D59" s="9" t="s">
        <v>102</v>
      </c>
      <c r="E59" s="9" t="s">
        <v>103</v>
      </c>
      <c r="F59" s="9" t="s">
        <v>86</v>
      </c>
      <c r="G59" s="31" t="s">
        <v>104</v>
      </c>
      <c r="H59" s="10">
        <v>200000</v>
      </c>
      <c r="I59" s="10">
        <v>-45000</v>
      </c>
      <c r="J59" s="10"/>
      <c r="K59" s="10">
        <f t="shared" si="1"/>
        <v>155000</v>
      </c>
      <c r="L59" s="48"/>
    </row>
    <row r="60" spans="1:12" s="16" customFormat="1" ht="33.75" customHeight="1">
      <c r="A60" s="61">
        <v>393</v>
      </c>
      <c r="B60" s="9" t="s">
        <v>177</v>
      </c>
      <c r="C60" s="9" t="s">
        <v>97</v>
      </c>
      <c r="D60" s="9" t="s">
        <v>105</v>
      </c>
      <c r="E60" s="9" t="s">
        <v>106</v>
      </c>
      <c r="F60" s="9" t="s">
        <v>128</v>
      </c>
      <c r="G60" s="31" t="s">
        <v>107</v>
      </c>
      <c r="H60" s="10">
        <v>1440</v>
      </c>
      <c r="I60" s="10"/>
      <c r="J60" s="10">
        <v>800</v>
      </c>
      <c r="K60" s="10">
        <f t="shared" si="1"/>
        <v>2240</v>
      </c>
      <c r="L60" s="48"/>
    </row>
    <row r="61" spans="1:12" s="16" customFormat="1" ht="33.75" customHeight="1" thickBot="1">
      <c r="A61" s="69" t="s">
        <v>232</v>
      </c>
      <c r="B61" s="52" t="s">
        <v>177</v>
      </c>
      <c r="C61" s="52" t="s">
        <v>97</v>
      </c>
      <c r="D61" s="52" t="s">
        <v>105</v>
      </c>
      <c r="E61" s="52" t="s">
        <v>106</v>
      </c>
      <c r="F61" s="52" t="s">
        <v>86</v>
      </c>
      <c r="G61" s="53" t="s">
        <v>108</v>
      </c>
      <c r="H61" s="54">
        <v>0</v>
      </c>
      <c r="I61" s="54"/>
      <c r="J61" s="54">
        <v>100000</v>
      </c>
      <c r="K61" s="54">
        <f>SUM(H61:J61)</f>
        <v>100000</v>
      </c>
      <c r="L61" s="55"/>
    </row>
    <row r="62" spans="1:12" s="16" customFormat="1" ht="33.75" customHeight="1" thickBot="1">
      <c r="A62" s="71">
        <v>422</v>
      </c>
      <c r="B62" s="62" t="s">
        <v>109</v>
      </c>
      <c r="C62" s="62" t="s">
        <v>110</v>
      </c>
      <c r="D62" s="62" t="s">
        <v>111</v>
      </c>
      <c r="E62" s="62" t="s">
        <v>112</v>
      </c>
      <c r="F62" s="62" t="s">
        <v>69</v>
      </c>
      <c r="G62" s="63" t="s">
        <v>113</v>
      </c>
      <c r="H62" s="64">
        <v>10000</v>
      </c>
      <c r="I62" s="64">
        <v>-10000</v>
      </c>
      <c r="J62" s="64"/>
      <c r="K62" s="64">
        <f t="shared" si="1"/>
        <v>0</v>
      </c>
      <c r="L62" s="65"/>
    </row>
    <row r="63" spans="1:12" s="16" customFormat="1" ht="33.75" customHeight="1">
      <c r="A63" s="67">
        <v>485</v>
      </c>
      <c r="B63" s="43" t="s">
        <v>114</v>
      </c>
      <c r="C63" s="43" t="s">
        <v>115</v>
      </c>
      <c r="D63" s="43" t="s">
        <v>116</v>
      </c>
      <c r="E63" s="43" t="s">
        <v>117</v>
      </c>
      <c r="F63" s="43" t="s">
        <v>88</v>
      </c>
      <c r="G63" s="44" t="s">
        <v>118</v>
      </c>
      <c r="H63" s="45">
        <v>30684</v>
      </c>
      <c r="I63" s="45">
        <v>-20000</v>
      </c>
      <c r="J63" s="45"/>
      <c r="K63" s="45">
        <f t="shared" si="1"/>
        <v>10684</v>
      </c>
      <c r="L63" s="46"/>
    </row>
    <row r="64" spans="1:12" s="16" customFormat="1" ht="33.75" customHeight="1">
      <c r="A64" s="61">
        <v>490</v>
      </c>
      <c r="B64" s="9" t="s">
        <v>114</v>
      </c>
      <c r="C64" s="9" t="s">
        <v>115</v>
      </c>
      <c r="D64" s="9" t="s">
        <v>119</v>
      </c>
      <c r="E64" s="9" t="s">
        <v>120</v>
      </c>
      <c r="F64" s="9" t="s">
        <v>121</v>
      </c>
      <c r="G64" s="31" t="s">
        <v>122</v>
      </c>
      <c r="H64" s="10">
        <v>102000</v>
      </c>
      <c r="I64" s="10">
        <v>-34000</v>
      </c>
      <c r="J64" s="10"/>
      <c r="K64" s="10">
        <f t="shared" si="1"/>
        <v>68000</v>
      </c>
      <c r="L64" s="48"/>
    </row>
    <row r="65" spans="1:12" s="7" customFormat="1" ht="33.75" customHeight="1">
      <c r="A65" s="61">
        <v>496</v>
      </c>
      <c r="B65" s="9" t="s">
        <v>114</v>
      </c>
      <c r="C65" s="9" t="s">
        <v>115</v>
      </c>
      <c r="D65" s="9" t="s">
        <v>123</v>
      </c>
      <c r="E65" s="9" t="s">
        <v>124</v>
      </c>
      <c r="F65" s="9" t="s">
        <v>64</v>
      </c>
      <c r="G65" s="31" t="s">
        <v>125</v>
      </c>
      <c r="H65" s="10">
        <v>24000</v>
      </c>
      <c r="I65" s="10">
        <v>-14000</v>
      </c>
      <c r="J65" s="10"/>
      <c r="K65" s="10">
        <f t="shared" si="1"/>
        <v>10000</v>
      </c>
      <c r="L65" s="48"/>
    </row>
    <row r="66" spans="1:12" s="19" customFormat="1" ht="33.75" customHeight="1">
      <c r="A66" s="61">
        <v>497</v>
      </c>
      <c r="B66" s="9" t="s">
        <v>114</v>
      </c>
      <c r="C66" s="9" t="s">
        <v>115</v>
      </c>
      <c r="D66" s="9" t="s">
        <v>123</v>
      </c>
      <c r="E66" s="9" t="s">
        <v>124</v>
      </c>
      <c r="F66" s="9" t="s">
        <v>64</v>
      </c>
      <c r="G66" s="31" t="s">
        <v>126</v>
      </c>
      <c r="H66" s="10">
        <v>20000</v>
      </c>
      <c r="I66" s="10">
        <v>-10000</v>
      </c>
      <c r="J66" s="10"/>
      <c r="K66" s="10">
        <f t="shared" si="1"/>
        <v>10000</v>
      </c>
      <c r="L66" s="48"/>
    </row>
    <row r="67" spans="1:12" s="19" customFormat="1" ht="33.75" customHeight="1">
      <c r="A67" s="61">
        <v>497</v>
      </c>
      <c r="B67" s="9" t="s">
        <v>114</v>
      </c>
      <c r="C67" s="9" t="s">
        <v>115</v>
      </c>
      <c r="D67" s="9" t="s">
        <v>123</v>
      </c>
      <c r="E67" s="9" t="s">
        <v>124</v>
      </c>
      <c r="F67" s="9" t="s">
        <v>64</v>
      </c>
      <c r="G67" s="31" t="s">
        <v>127</v>
      </c>
      <c r="H67" s="10">
        <v>18000</v>
      </c>
      <c r="I67" s="10">
        <v>-18000</v>
      </c>
      <c r="J67" s="10"/>
      <c r="K67" s="10">
        <f t="shared" si="1"/>
        <v>0</v>
      </c>
      <c r="L67" s="48"/>
    </row>
    <row r="68" spans="1:12" s="19" customFormat="1" ht="33.75" customHeight="1">
      <c r="A68" s="61">
        <v>497</v>
      </c>
      <c r="B68" s="9" t="s">
        <v>114</v>
      </c>
      <c r="C68" s="9" t="s">
        <v>115</v>
      </c>
      <c r="D68" s="9" t="s">
        <v>123</v>
      </c>
      <c r="E68" s="9" t="s">
        <v>124</v>
      </c>
      <c r="F68" s="9" t="s">
        <v>128</v>
      </c>
      <c r="G68" s="31" t="s">
        <v>129</v>
      </c>
      <c r="H68" s="10">
        <v>2500</v>
      </c>
      <c r="I68" s="10">
        <v>-2500</v>
      </c>
      <c r="J68" s="10"/>
      <c r="K68" s="10">
        <f t="shared" si="1"/>
        <v>0</v>
      </c>
      <c r="L68" s="48"/>
    </row>
    <row r="69" spans="1:12" s="19" customFormat="1" ht="33.75" customHeight="1">
      <c r="A69" s="61">
        <v>497</v>
      </c>
      <c r="B69" s="9" t="s">
        <v>114</v>
      </c>
      <c r="C69" s="9" t="s">
        <v>115</v>
      </c>
      <c r="D69" s="9" t="s">
        <v>123</v>
      </c>
      <c r="E69" s="9" t="s">
        <v>124</v>
      </c>
      <c r="F69" s="9" t="s">
        <v>130</v>
      </c>
      <c r="G69" s="31" t="s">
        <v>131</v>
      </c>
      <c r="H69" s="10">
        <v>7400</v>
      </c>
      <c r="I69" s="10">
        <v>-3700</v>
      </c>
      <c r="J69" s="10"/>
      <c r="K69" s="10">
        <f t="shared" si="1"/>
        <v>3700</v>
      </c>
      <c r="L69" s="48"/>
    </row>
    <row r="70" spans="1:12" s="19" customFormat="1" ht="33.75" customHeight="1">
      <c r="A70" s="61">
        <v>499</v>
      </c>
      <c r="B70" s="9" t="s">
        <v>114</v>
      </c>
      <c r="C70" s="9" t="s">
        <v>115</v>
      </c>
      <c r="D70" s="9" t="s">
        <v>132</v>
      </c>
      <c r="E70" s="9" t="s">
        <v>134</v>
      </c>
      <c r="F70" s="9" t="s">
        <v>64</v>
      </c>
      <c r="G70" s="31" t="s">
        <v>135</v>
      </c>
      <c r="H70" s="10">
        <v>30000</v>
      </c>
      <c r="I70" s="10">
        <v>-5000</v>
      </c>
      <c r="J70" s="10"/>
      <c r="K70" s="10">
        <f t="shared" si="1"/>
        <v>25000</v>
      </c>
      <c r="L70" s="48"/>
    </row>
    <row r="71" spans="1:12" s="19" customFormat="1" ht="33.75" customHeight="1">
      <c r="A71" s="61">
        <v>503</v>
      </c>
      <c r="B71" s="9" t="s">
        <v>114</v>
      </c>
      <c r="C71" s="9" t="s">
        <v>115</v>
      </c>
      <c r="D71" s="9" t="s">
        <v>136</v>
      </c>
      <c r="E71" s="9" t="s">
        <v>137</v>
      </c>
      <c r="F71" s="9" t="s">
        <v>64</v>
      </c>
      <c r="G71" s="31" t="s">
        <v>138</v>
      </c>
      <c r="H71" s="10">
        <v>121352</v>
      </c>
      <c r="I71" s="10">
        <v>-21352</v>
      </c>
      <c r="J71" s="10"/>
      <c r="K71" s="10">
        <f t="shared" si="1"/>
        <v>100000</v>
      </c>
      <c r="L71" s="48"/>
    </row>
    <row r="72" spans="1:12" ht="33.75" customHeight="1">
      <c r="A72" s="61">
        <v>503</v>
      </c>
      <c r="B72" s="9" t="s">
        <v>114</v>
      </c>
      <c r="C72" s="9" t="s">
        <v>115</v>
      </c>
      <c r="D72" s="9" t="s">
        <v>136</v>
      </c>
      <c r="E72" s="9" t="s">
        <v>137</v>
      </c>
      <c r="F72" s="9" t="s">
        <v>64</v>
      </c>
      <c r="G72" s="31" t="s">
        <v>139</v>
      </c>
      <c r="H72" s="10">
        <v>58990</v>
      </c>
      <c r="I72" s="10">
        <v>-8990</v>
      </c>
      <c r="J72" s="10"/>
      <c r="K72" s="10">
        <f t="shared" si="1"/>
        <v>50000</v>
      </c>
      <c r="L72" s="48"/>
    </row>
    <row r="73" spans="1:12" ht="33.75" customHeight="1">
      <c r="A73" s="61">
        <v>506</v>
      </c>
      <c r="B73" s="9" t="s">
        <v>114</v>
      </c>
      <c r="C73" s="9" t="s">
        <v>115</v>
      </c>
      <c r="D73" s="9" t="s">
        <v>140</v>
      </c>
      <c r="E73" s="9" t="s">
        <v>141</v>
      </c>
      <c r="F73" s="9" t="s">
        <v>64</v>
      </c>
      <c r="G73" s="31" t="s">
        <v>142</v>
      </c>
      <c r="H73" s="10">
        <v>20000</v>
      </c>
      <c r="I73" s="10">
        <v>-10000</v>
      </c>
      <c r="J73" s="10"/>
      <c r="K73" s="10">
        <f t="shared" si="1"/>
        <v>10000</v>
      </c>
      <c r="L73" s="48"/>
    </row>
    <row r="74" spans="1:12" ht="33.75" customHeight="1" thickBot="1">
      <c r="A74" s="71">
        <v>507</v>
      </c>
      <c r="B74" s="62" t="s">
        <v>114</v>
      </c>
      <c r="C74" s="62" t="s">
        <v>115</v>
      </c>
      <c r="D74" s="62" t="s">
        <v>140</v>
      </c>
      <c r="E74" s="62" t="s">
        <v>141</v>
      </c>
      <c r="F74" s="62" t="s">
        <v>143</v>
      </c>
      <c r="G74" s="63" t="s">
        <v>144</v>
      </c>
      <c r="H74" s="64">
        <v>172130</v>
      </c>
      <c r="I74" s="64">
        <v>-22130</v>
      </c>
      <c r="J74" s="64"/>
      <c r="K74" s="64">
        <f t="shared" si="1"/>
        <v>150000</v>
      </c>
      <c r="L74" s="65"/>
    </row>
    <row r="75" spans="1:12" ht="33.75" customHeight="1">
      <c r="A75" s="67">
        <v>543</v>
      </c>
      <c r="B75" s="43" t="s">
        <v>145</v>
      </c>
      <c r="C75" s="43" t="s">
        <v>146</v>
      </c>
      <c r="D75" s="43" t="s">
        <v>147</v>
      </c>
      <c r="E75" s="43" t="s">
        <v>148</v>
      </c>
      <c r="F75" s="43" t="s">
        <v>64</v>
      </c>
      <c r="G75" s="44" t="s">
        <v>149</v>
      </c>
      <c r="H75" s="45">
        <v>17500</v>
      </c>
      <c r="I75" s="45"/>
      <c r="J75" s="45">
        <v>6800</v>
      </c>
      <c r="K75" s="45">
        <f t="shared" si="1"/>
        <v>24300</v>
      </c>
      <c r="L75" s="46"/>
    </row>
    <row r="76" spans="1:12" ht="33.75" customHeight="1">
      <c r="A76" s="61">
        <v>545</v>
      </c>
      <c r="B76" s="9" t="s">
        <v>145</v>
      </c>
      <c r="C76" s="9" t="s">
        <v>146</v>
      </c>
      <c r="D76" s="9" t="s">
        <v>147</v>
      </c>
      <c r="E76" s="9" t="s">
        <v>148</v>
      </c>
      <c r="F76" s="9" t="s">
        <v>150</v>
      </c>
      <c r="G76" s="31" t="s">
        <v>151</v>
      </c>
      <c r="H76" s="10">
        <v>3000</v>
      </c>
      <c r="I76" s="10"/>
      <c r="J76" s="10">
        <v>1200</v>
      </c>
      <c r="K76" s="10">
        <f t="shared" si="1"/>
        <v>4200</v>
      </c>
      <c r="L76" s="48"/>
    </row>
    <row r="77" spans="1:12" ht="33.75" customHeight="1">
      <c r="A77" s="61">
        <v>545</v>
      </c>
      <c r="B77" s="9" t="s">
        <v>145</v>
      </c>
      <c r="C77" s="9" t="s">
        <v>146</v>
      </c>
      <c r="D77" s="9" t="s">
        <v>147</v>
      </c>
      <c r="E77" s="9" t="s">
        <v>148</v>
      </c>
      <c r="F77" s="9" t="s">
        <v>150</v>
      </c>
      <c r="G77" s="31" t="s">
        <v>152</v>
      </c>
      <c r="H77" s="10">
        <v>3000</v>
      </c>
      <c r="I77" s="10"/>
      <c r="J77" s="10">
        <v>1200</v>
      </c>
      <c r="K77" s="10">
        <f t="shared" si="1"/>
        <v>4200</v>
      </c>
      <c r="L77" s="48"/>
    </row>
    <row r="78" spans="1:12" ht="33.75" customHeight="1">
      <c r="A78" s="70" t="s">
        <v>232</v>
      </c>
      <c r="B78" s="33" t="s">
        <v>145</v>
      </c>
      <c r="C78" s="33" t="s">
        <v>153</v>
      </c>
      <c r="D78" s="33" t="s">
        <v>154</v>
      </c>
      <c r="E78" s="33" t="s">
        <v>155</v>
      </c>
      <c r="F78" s="33" t="s">
        <v>64</v>
      </c>
      <c r="G78" s="34" t="s">
        <v>156</v>
      </c>
      <c r="H78" s="35">
        <v>0</v>
      </c>
      <c r="I78" s="35"/>
      <c r="J78" s="35">
        <v>12000</v>
      </c>
      <c r="K78" s="35">
        <f>SUM(H78:J78)</f>
        <v>12000</v>
      </c>
      <c r="L78" s="50"/>
    </row>
    <row r="79" spans="1:12" ht="33.75" customHeight="1" thickBot="1">
      <c r="A79" s="70" t="s">
        <v>232</v>
      </c>
      <c r="B79" s="33" t="s">
        <v>145</v>
      </c>
      <c r="C79" s="33" t="s">
        <v>153</v>
      </c>
      <c r="D79" s="80" t="s">
        <v>249</v>
      </c>
      <c r="E79" s="80" t="s">
        <v>248</v>
      </c>
      <c r="F79" s="80" t="s">
        <v>237</v>
      </c>
      <c r="G79" s="81" t="s">
        <v>250</v>
      </c>
      <c r="H79" s="35">
        <v>0</v>
      </c>
      <c r="I79" s="82"/>
      <c r="J79" s="82">
        <v>29780</v>
      </c>
      <c r="K79" s="35">
        <f>SUM(H79:J79)</f>
        <v>29780</v>
      </c>
      <c r="L79" s="83"/>
    </row>
    <row r="80" spans="1:12" ht="33.75" customHeight="1" thickBot="1">
      <c r="A80" s="72">
        <v>548</v>
      </c>
      <c r="B80" s="57" t="s">
        <v>157</v>
      </c>
      <c r="C80" s="57" t="s">
        <v>158</v>
      </c>
      <c r="D80" s="57" t="s">
        <v>159</v>
      </c>
      <c r="E80" s="57" t="s">
        <v>160</v>
      </c>
      <c r="F80" s="57" t="s">
        <v>64</v>
      </c>
      <c r="G80" s="58" t="s">
        <v>161</v>
      </c>
      <c r="H80" s="59">
        <v>6300</v>
      </c>
      <c r="I80" s="59"/>
      <c r="J80" s="59">
        <v>2700</v>
      </c>
      <c r="K80" s="59">
        <f t="shared" si="1"/>
        <v>9000</v>
      </c>
      <c r="L80" s="60"/>
    </row>
    <row r="81" spans="1:12" ht="33.75" customHeight="1">
      <c r="A81" s="73" t="s">
        <v>232</v>
      </c>
      <c r="B81" s="74" t="s">
        <v>162</v>
      </c>
      <c r="C81" s="74" t="s">
        <v>163</v>
      </c>
      <c r="D81" s="74" t="s">
        <v>166</v>
      </c>
      <c r="E81" s="74" t="s">
        <v>164</v>
      </c>
      <c r="F81" s="74" t="s">
        <v>64</v>
      </c>
      <c r="G81" s="75" t="s">
        <v>165</v>
      </c>
      <c r="H81" s="76">
        <v>0</v>
      </c>
      <c r="I81" s="76"/>
      <c r="J81" s="76">
        <v>10000</v>
      </c>
      <c r="K81" s="76">
        <f>SUM(H81:J81)</f>
        <v>10000</v>
      </c>
      <c r="L81" s="77"/>
    </row>
    <row r="82" spans="1:12" ht="33.75" customHeight="1">
      <c r="A82" s="70" t="s">
        <v>232</v>
      </c>
      <c r="B82" s="33" t="s">
        <v>162</v>
      </c>
      <c r="C82" s="33" t="s">
        <v>163</v>
      </c>
      <c r="D82" s="33" t="s">
        <v>166</v>
      </c>
      <c r="E82" s="33" t="s">
        <v>164</v>
      </c>
      <c r="F82" s="33" t="s">
        <v>133</v>
      </c>
      <c r="G82" s="34" t="s">
        <v>244</v>
      </c>
      <c r="H82" s="35">
        <v>0</v>
      </c>
      <c r="I82" s="35"/>
      <c r="J82" s="35">
        <v>10000</v>
      </c>
      <c r="K82" s="35">
        <f>SUM(H82:J82)</f>
        <v>10000</v>
      </c>
      <c r="L82" s="50"/>
    </row>
    <row r="83" spans="1:12" ht="33.75" customHeight="1">
      <c r="A83" s="70" t="s">
        <v>232</v>
      </c>
      <c r="B83" s="33" t="s">
        <v>162</v>
      </c>
      <c r="C83" s="33" t="s">
        <v>163</v>
      </c>
      <c r="D83" s="33" t="s">
        <v>166</v>
      </c>
      <c r="E83" s="33" t="s">
        <v>164</v>
      </c>
      <c r="F83" s="33" t="s">
        <v>64</v>
      </c>
      <c r="G83" s="34" t="s">
        <v>216</v>
      </c>
      <c r="H83" s="35">
        <v>0</v>
      </c>
      <c r="I83" s="35"/>
      <c r="J83" s="35">
        <v>2000</v>
      </c>
      <c r="K83" s="35">
        <f>SUM(H83:J83)</f>
        <v>2000</v>
      </c>
      <c r="L83" s="50"/>
    </row>
    <row r="84" spans="1:12" ht="33.75" customHeight="1">
      <c r="A84" s="70" t="s">
        <v>232</v>
      </c>
      <c r="B84" s="33" t="s">
        <v>162</v>
      </c>
      <c r="C84" s="33" t="s">
        <v>163</v>
      </c>
      <c r="D84" s="33" t="s">
        <v>166</v>
      </c>
      <c r="E84" s="33" t="s">
        <v>164</v>
      </c>
      <c r="F84" s="33" t="s">
        <v>76</v>
      </c>
      <c r="G84" s="34" t="s">
        <v>217</v>
      </c>
      <c r="H84" s="35">
        <v>0</v>
      </c>
      <c r="I84" s="35"/>
      <c r="J84" s="35">
        <v>1600</v>
      </c>
      <c r="K84" s="35">
        <f>SUM(H84:J84)</f>
        <v>1600</v>
      </c>
      <c r="L84" s="50"/>
    </row>
    <row r="85" spans="1:12" ht="33.75" customHeight="1" thickBot="1">
      <c r="A85" s="69" t="s">
        <v>232</v>
      </c>
      <c r="B85" s="52" t="s">
        <v>162</v>
      </c>
      <c r="C85" s="52" t="s">
        <v>163</v>
      </c>
      <c r="D85" s="52" t="s">
        <v>166</v>
      </c>
      <c r="E85" s="52" t="s">
        <v>164</v>
      </c>
      <c r="F85" s="52" t="s">
        <v>128</v>
      </c>
      <c r="G85" s="53" t="s">
        <v>218</v>
      </c>
      <c r="H85" s="54">
        <v>0</v>
      </c>
      <c r="I85" s="54"/>
      <c r="J85" s="54">
        <v>400</v>
      </c>
      <c r="K85" s="54">
        <f>SUM(H85:J85)</f>
        <v>400</v>
      </c>
      <c r="L85" s="55"/>
    </row>
    <row r="86" spans="1:12" ht="33.75" customHeight="1">
      <c r="A86" s="67">
        <v>624</v>
      </c>
      <c r="B86" s="43" t="s">
        <v>167</v>
      </c>
      <c r="C86" s="43" t="s">
        <v>168</v>
      </c>
      <c r="D86" s="43" t="s">
        <v>169</v>
      </c>
      <c r="E86" s="43" t="s">
        <v>170</v>
      </c>
      <c r="F86" s="43" t="s">
        <v>64</v>
      </c>
      <c r="G86" s="44" t="s">
        <v>171</v>
      </c>
      <c r="H86" s="45">
        <v>22154</v>
      </c>
      <c r="I86" s="45"/>
      <c r="J86" s="45">
        <v>11760</v>
      </c>
      <c r="K86" s="45">
        <f t="shared" si="1"/>
        <v>33914</v>
      </c>
      <c r="L86" s="46"/>
    </row>
    <row r="87" spans="1:12" ht="33.75" customHeight="1">
      <c r="A87" s="61">
        <v>624</v>
      </c>
      <c r="B87" s="9" t="s">
        <v>167</v>
      </c>
      <c r="C87" s="9" t="s">
        <v>168</v>
      </c>
      <c r="D87" s="9" t="s">
        <v>169</v>
      </c>
      <c r="E87" s="9" t="s">
        <v>170</v>
      </c>
      <c r="F87" s="9" t="s">
        <v>143</v>
      </c>
      <c r="G87" s="31" t="s">
        <v>215</v>
      </c>
      <c r="H87" s="10">
        <v>0</v>
      </c>
      <c r="I87" s="10"/>
      <c r="J87" s="10">
        <v>240</v>
      </c>
      <c r="K87" s="10">
        <f t="shared" si="1"/>
        <v>240</v>
      </c>
      <c r="L87" s="48"/>
    </row>
    <row r="88" spans="1:12" ht="33.75" customHeight="1">
      <c r="A88" s="70" t="s">
        <v>234</v>
      </c>
      <c r="B88" s="33" t="s">
        <v>167</v>
      </c>
      <c r="C88" s="33" t="s">
        <v>168</v>
      </c>
      <c r="D88" s="33" t="s">
        <v>169</v>
      </c>
      <c r="E88" s="33" t="s">
        <v>170</v>
      </c>
      <c r="F88" s="33" t="s">
        <v>133</v>
      </c>
      <c r="G88" s="34" t="s">
        <v>172</v>
      </c>
      <c r="H88" s="35">
        <v>0</v>
      </c>
      <c r="I88" s="35"/>
      <c r="J88" s="35">
        <v>3280</v>
      </c>
      <c r="K88" s="35">
        <f t="shared" si="1"/>
        <v>3280</v>
      </c>
      <c r="L88" s="50"/>
    </row>
    <row r="89" spans="1:12" ht="33.75" customHeight="1" thickBot="1">
      <c r="A89" s="69" t="s">
        <v>232</v>
      </c>
      <c r="B89" s="52" t="s">
        <v>167</v>
      </c>
      <c r="C89" s="52" t="s">
        <v>168</v>
      </c>
      <c r="D89" s="52" t="s">
        <v>169</v>
      </c>
      <c r="E89" s="52" t="s">
        <v>245</v>
      </c>
      <c r="F89" s="52" t="s">
        <v>76</v>
      </c>
      <c r="G89" s="53" t="s">
        <v>246</v>
      </c>
      <c r="H89" s="54">
        <v>0</v>
      </c>
      <c r="I89" s="54"/>
      <c r="J89" s="54">
        <v>10000</v>
      </c>
      <c r="K89" s="54">
        <f t="shared" si="1"/>
        <v>10000</v>
      </c>
      <c r="L89" s="55"/>
    </row>
    <row r="90" spans="1:12" ht="33.75" customHeight="1">
      <c r="A90" s="66">
        <v>341</v>
      </c>
      <c r="B90" s="66" t="s">
        <v>178</v>
      </c>
      <c r="C90" s="78" t="s">
        <v>179</v>
      </c>
      <c r="D90" s="78" t="s">
        <v>179</v>
      </c>
      <c r="E90" s="78" t="s">
        <v>180</v>
      </c>
      <c r="F90" s="78" t="s">
        <v>181</v>
      </c>
      <c r="G90" s="40" t="s">
        <v>179</v>
      </c>
      <c r="H90" s="41">
        <v>2096456</v>
      </c>
      <c r="I90" s="41"/>
      <c r="J90" s="79">
        <f>-(M7)</f>
        <v>96869</v>
      </c>
      <c r="K90" s="41">
        <f>SUM(H90,I90,J90)</f>
        <v>2193325</v>
      </c>
      <c r="L90" s="39"/>
    </row>
    <row r="92" spans="1:12" ht="39.75" customHeight="1">
      <c r="A92" s="93" t="s">
        <v>182</v>
      </c>
      <c r="B92" s="94"/>
      <c r="C92" s="94"/>
      <c r="D92" s="94"/>
      <c r="E92" s="95"/>
      <c r="F92" s="22"/>
      <c r="G92" s="24">
        <f>COUNTA(G93:G97)</f>
        <v>0</v>
      </c>
      <c r="H92" s="28">
        <f>SUM(H93:H97)</f>
        <v>0</v>
      </c>
      <c r="I92" s="28">
        <f>SUM(I93:I97)</f>
        <v>0</v>
      </c>
      <c r="J92" s="28">
        <f>SUM(J93:J97)</f>
        <v>0</v>
      </c>
      <c r="K92" s="28">
        <f>SUM(K93:K97)</f>
        <v>0</v>
      </c>
      <c r="L92" s="22"/>
    </row>
    <row r="93" spans="1:12" ht="39.75" customHeight="1">
      <c r="A93" s="18"/>
      <c r="B93" s="17"/>
      <c r="C93" s="17"/>
      <c r="D93" s="17"/>
      <c r="E93" s="17"/>
      <c r="F93" s="17"/>
      <c r="G93" s="20"/>
      <c r="H93" s="10"/>
      <c r="I93" s="10"/>
      <c r="J93" s="10"/>
      <c r="K93" s="10"/>
      <c r="L93" s="29"/>
    </row>
    <row r="94" spans="1:12" ht="39.75" customHeight="1">
      <c r="A94" s="18"/>
      <c r="B94" s="17"/>
      <c r="C94" s="17"/>
      <c r="D94" s="17"/>
      <c r="E94" s="17"/>
      <c r="F94" s="17"/>
      <c r="G94" s="20"/>
      <c r="H94" s="10"/>
      <c r="I94" s="10"/>
      <c r="J94" s="10"/>
      <c r="K94" s="10"/>
      <c r="L94" s="29"/>
    </row>
    <row r="95" spans="1:12" ht="39.75" customHeight="1">
      <c r="A95" s="18"/>
      <c r="B95" s="17"/>
      <c r="C95" s="17"/>
      <c r="D95" s="17"/>
      <c r="E95" s="17"/>
      <c r="F95" s="17"/>
      <c r="G95" s="20"/>
      <c r="H95" s="10"/>
      <c r="I95" s="10"/>
      <c r="J95" s="10"/>
      <c r="K95" s="10"/>
      <c r="L95" s="29"/>
    </row>
    <row r="96" spans="1:12" ht="39.75" customHeight="1">
      <c r="A96" s="18"/>
      <c r="B96" s="17"/>
      <c r="C96" s="17"/>
      <c r="D96" s="17"/>
      <c r="E96" s="17"/>
      <c r="F96" s="17"/>
      <c r="G96" s="20"/>
      <c r="H96" s="10"/>
      <c r="I96" s="10"/>
      <c r="J96" s="10"/>
      <c r="K96" s="10"/>
      <c r="L96" s="29"/>
    </row>
    <row r="97" spans="1:12" ht="39.75" customHeight="1">
      <c r="A97" s="18"/>
      <c r="B97" s="17"/>
      <c r="C97" s="17"/>
      <c r="D97" s="17"/>
      <c r="E97" s="17"/>
      <c r="F97" s="17"/>
      <c r="G97" s="20"/>
      <c r="H97" s="10"/>
      <c r="I97" s="10"/>
      <c r="J97" s="10"/>
      <c r="K97" s="10"/>
      <c r="L97" s="30"/>
    </row>
  </sheetData>
  <sheetProtection/>
  <mergeCells count="13">
    <mergeCell ref="L4:L5"/>
    <mergeCell ref="A2:B2"/>
    <mergeCell ref="A92:E92"/>
    <mergeCell ref="A1:L1"/>
    <mergeCell ref="A4:A5"/>
    <mergeCell ref="B4:B5"/>
    <mergeCell ref="C4:F4"/>
    <mergeCell ref="G4:G5"/>
    <mergeCell ref="H4:H5"/>
    <mergeCell ref="I4:I5"/>
    <mergeCell ref="J4:J5"/>
    <mergeCell ref="K4:K5"/>
    <mergeCell ref="I2:L2"/>
  </mergeCells>
  <printOptions/>
  <pageMargins left="0.16" right="0.16" top="0.52" bottom="0.54" header="0.5" footer="0.5"/>
  <pageSetup horizontalDpi="600" verticalDpi="600" orientation="landscape" paperSize="9" scale="95" r:id="rId1"/>
  <headerFooter alignWithMargins="0">
    <oddFooter>&amp;C&amp;N쪽중 &amp;P쪽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안반희</dc:creator>
  <cp:keywords/>
  <dc:description/>
  <cp:lastModifiedBy>user</cp:lastModifiedBy>
  <cp:lastPrinted>2011-12-13T09:08:01Z</cp:lastPrinted>
  <dcterms:created xsi:type="dcterms:W3CDTF">2006-12-07T09:36:03Z</dcterms:created>
  <dcterms:modified xsi:type="dcterms:W3CDTF">2011-12-13T10:45:39Z</dcterms:modified>
  <cp:category/>
  <cp:version/>
  <cp:contentType/>
  <cp:contentStatus/>
</cp:coreProperties>
</file>